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ammy\Desktop\"/>
    </mc:Choice>
  </mc:AlternateContent>
  <bookViews>
    <workbookView xWindow="0" yWindow="0" windowWidth="17130" windowHeight="12030" tabRatio="946" firstSheet="1" activeTab="1"/>
  </bookViews>
  <sheets>
    <sheet name="OVERVIEW OF REPORT " sheetId="1" r:id="rId1"/>
    <sheet name="10.2022 Utility Report" sheetId="14" r:id="rId2"/>
    <sheet name="11.2022 Utility Report" sheetId="13" r:id="rId3"/>
    <sheet name="12.2022 Utility Report" sheetId="12" r:id="rId4"/>
    <sheet name="01.2023 Utility Report" sheetId="11" r:id="rId5"/>
    <sheet name="02.2023 Utility Report" sheetId="10" r:id="rId6"/>
    <sheet name="03.2023 Utility Report" sheetId="9" r:id="rId7"/>
    <sheet name="04.2023 Utility Report" sheetId="8" r:id="rId8"/>
    <sheet name="05.2023 Utility Report" sheetId="7" r:id="rId9"/>
    <sheet name="06.2023 Utility Report" sheetId="6" r:id="rId10"/>
    <sheet name="07.2023 Utility Report" sheetId="5" r:id="rId11"/>
    <sheet name="08.2023 Utility Reports" sheetId="4" r:id="rId12"/>
    <sheet name="09.2023 Utility Reports" sheetId="3" r:id="rId13"/>
    <sheet name="Sheet1" sheetId="2" r:id="rId14"/>
  </sheets>
  <definedNames>
    <definedName name="_xlnm.Print_Area" localSheetId="4">'01.2023 Utility Report'!$A$1:$C$106</definedName>
    <definedName name="_xlnm.Print_Area" localSheetId="5">'02.2023 Utility Report'!$A$1:$C$106</definedName>
    <definedName name="_xlnm.Print_Area" localSheetId="6">'03.2023 Utility Report'!$A$1:$C$106</definedName>
    <definedName name="_xlnm.Print_Area" localSheetId="7">'04.2023 Utility Report'!$A$1:$C$106</definedName>
    <definedName name="_xlnm.Print_Area" localSheetId="8">'05.2023 Utility Report'!$A$1:$C$105</definedName>
    <definedName name="_xlnm.Print_Area" localSheetId="9">'06.2023 Utility Report'!$A$1:$C$106</definedName>
    <definedName name="_xlnm.Print_Area" localSheetId="10">'07.2023 Utility Report'!$A$1:$C$106</definedName>
    <definedName name="_xlnm.Print_Area" localSheetId="11">'08.2023 Utility Reports'!$A$1:$C$106</definedName>
    <definedName name="_xlnm.Print_Area" localSheetId="12">'09.2023 Utility Reports'!$A$1:$C$105</definedName>
    <definedName name="_xlnm.Print_Area" localSheetId="1">'10.2022 Utility Report'!$A$1:$C$106</definedName>
    <definedName name="_xlnm.Print_Area" localSheetId="2">'11.2022 Utility Report'!$A$1:$C$106</definedName>
    <definedName name="_xlnm.Print_Area" localSheetId="3">'12.2022 Utility Report'!$A$1:$C$107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7" i="14" l="1"/>
  <c r="C54" i="14"/>
  <c r="C55" i="3" l="1"/>
  <c r="B55" i="3"/>
  <c r="C56" i="4"/>
  <c r="B56" i="4"/>
  <c r="C56" i="5"/>
  <c r="B56" i="5"/>
  <c r="C56" i="6"/>
  <c r="B56" i="6"/>
  <c r="C55" i="7"/>
  <c r="B55" i="7"/>
  <c r="C13" i="8"/>
  <c r="B13" i="8"/>
  <c r="C56" i="8"/>
  <c r="B56" i="8"/>
  <c r="C56" i="9"/>
  <c r="B56" i="9"/>
  <c r="C13" i="9"/>
  <c r="B13" i="9"/>
  <c r="C56" i="10"/>
  <c r="B56" i="10"/>
  <c r="C13" i="10"/>
  <c r="B13" i="10"/>
  <c r="C13" i="11"/>
  <c r="B13" i="11"/>
  <c r="C56" i="11"/>
  <c r="B56" i="11"/>
  <c r="C13" i="12"/>
  <c r="B13" i="12"/>
  <c r="C56" i="13"/>
  <c r="B56" i="13"/>
  <c r="C13" i="13"/>
  <c r="B13" i="13"/>
  <c r="B38" i="13"/>
  <c r="C56" i="14"/>
  <c r="B56" i="14"/>
  <c r="C13" i="14"/>
  <c r="B13" i="14"/>
</calcChain>
</file>

<file path=xl/sharedStrings.xml><?xml version="1.0" encoding="utf-8"?>
<sst xmlns="http://schemas.openxmlformats.org/spreadsheetml/2006/main" count="1364" uniqueCount="286">
  <si>
    <t>MONTH</t>
  </si>
  <si>
    <t>Billing Location</t>
  </si>
  <si>
    <t>CASS COUNTY UTILITY REPORT</t>
  </si>
  <si>
    <t>Cost</t>
  </si>
  <si>
    <t>Useage</t>
  </si>
  <si>
    <t>Law and Justice Center</t>
  </si>
  <si>
    <t>604 Hwy 8, North, Linden</t>
  </si>
  <si>
    <t>Security Light</t>
  </si>
  <si>
    <t>123 S. Kaufman, Linden</t>
  </si>
  <si>
    <t>Tax Assessor Office</t>
  </si>
  <si>
    <t xml:space="preserve">      S. Kaufman, Linden</t>
  </si>
  <si>
    <t>Justice Center</t>
  </si>
  <si>
    <t>County Historic Courthouse</t>
  </si>
  <si>
    <t>100 E. Houston St., Linden</t>
  </si>
  <si>
    <t>Juvenile Probation Building</t>
  </si>
  <si>
    <t>700 W. Houston St., Linden</t>
  </si>
  <si>
    <t>Cass County Law Enforcement</t>
  </si>
  <si>
    <t xml:space="preserve">604 Hwy 8, N., Linden </t>
  </si>
  <si>
    <t>Peace Officer Assoc Office</t>
  </si>
  <si>
    <t>County Road 1913, Linden</t>
  </si>
  <si>
    <t>County Jail</t>
  </si>
  <si>
    <t>Cass County Annex</t>
  </si>
  <si>
    <t>604 Hwy 8, N., Linden</t>
  </si>
  <si>
    <t>Justice of Peace, Precinct #3</t>
  </si>
  <si>
    <t>605 County Road 3433</t>
  </si>
  <si>
    <t>Queen City</t>
  </si>
  <si>
    <t>Justice of Peace, Precinct #4</t>
  </si>
  <si>
    <t>603 B  S. Louise St., Atlanta</t>
  </si>
  <si>
    <t>County Extension Office</t>
  </si>
  <si>
    <t>1008 N.  Louise St., Atlanta</t>
  </si>
  <si>
    <t>Road and Bridge Precinct #1</t>
  </si>
  <si>
    <t>Road and Bridge Precinct #2</t>
  </si>
  <si>
    <t>Road and Bridge Precinct #3</t>
  </si>
  <si>
    <t>Road and Bridge Precinct #4</t>
  </si>
  <si>
    <t>851 CR 1913, Linden</t>
  </si>
  <si>
    <t>607 CR      Queen City</t>
  </si>
  <si>
    <t>1608 S. Boggie St., Atlanta</t>
  </si>
  <si>
    <t xml:space="preserve">   E. Main St., Marietta</t>
  </si>
  <si>
    <t>Bowie Cass Electric</t>
  </si>
  <si>
    <t xml:space="preserve">SWEPCO-Electricity </t>
  </si>
  <si>
    <t>Centerpoint Energy-Natural Gas</t>
  </si>
  <si>
    <t>Western Cass-Water</t>
  </si>
  <si>
    <t>Atlanta Utilities-Water</t>
  </si>
  <si>
    <t>Queen City Utilities-Water</t>
  </si>
  <si>
    <t>City of Marietta-Water</t>
  </si>
  <si>
    <t>City of Marietta-Natural Gas</t>
  </si>
  <si>
    <t>City of Linden-Water</t>
  </si>
  <si>
    <t xml:space="preserve">This listing is in accordance with House Bill 3693 requiring government to report metered amounts and costs for these services. </t>
  </si>
  <si>
    <t>Electricity-</t>
  </si>
  <si>
    <t>Natural Gas-</t>
  </si>
  <si>
    <t>Water-</t>
  </si>
  <si>
    <t>Utility Useage</t>
  </si>
  <si>
    <t>Utility Cost</t>
  </si>
  <si>
    <t>County Jail/Transmitter</t>
  </si>
  <si>
    <t>109 S. Kaufman, Linden</t>
  </si>
  <si>
    <t>Criminal Justice Center/Old Jail</t>
  </si>
  <si>
    <t>225 Rush St., Linden</t>
  </si>
  <si>
    <t>27 ccf</t>
  </si>
  <si>
    <t>Bethlehem Community Center</t>
  </si>
  <si>
    <t xml:space="preserve">     Hughes Springs</t>
  </si>
  <si>
    <t>Peace Officer Assoc Center</t>
  </si>
  <si>
    <t>9,400 ccf</t>
  </si>
  <si>
    <t>200 ccf</t>
  </si>
  <si>
    <t>Centerpoint</t>
  </si>
  <si>
    <t>SWEPCO</t>
  </si>
  <si>
    <t>1,300 ccf</t>
  </si>
  <si>
    <t>16,500 ccf</t>
  </si>
  <si>
    <t>13,000 ccf</t>
  </si>
  <si>
    <t>1,100 ccf</t>
  </si>
  <si>
    <t>500  ccf</t>
  </si>
  <si>
    <t>607 County Barn Road, Queen City</t>
  </si>
  <si>
    <t>February 29, 2023</t>
  </si>
  <si>
    <t>3 ccf</t>
  </si>
  <si>
    <t>20 ccf</t>
  </si>
  <si>
    <t>100 ccf</t>
  </si>
  <si>
    <t>530 ccf</t>
  </si>
  <si>
    <t>14 ccf</t>
  </si>
  <si>
    <t>39 ccf</t>
  </si>
  <si>
    <t>1,221 ccf</t>
  </si>
  <si>
    <t>21 ccf</t>
  </si>
  <si>
    <t>48 ccf</t>
  </si>
  <si>
    <t>8 ccf</t>
  </si>
  <si>
    <t>2 ccf</t>
  </si>
  <si>
    <t>568 ccf</t>
  </si>
  <si>
    <t>23 ccf</t>
  </si>
  <si>
    <t>115 ccf</t>
  </si>
  <si>
    <t>33 ccf</t>
  </si>
  <si>
    <t>1,302 ccf</t>
  </si>
  <si>
    <t>47 ccf</t>
  </si>
  <si>
    <t>18 ccf</t>
  </si>
  <si>
    <t>610 ccf</t>
  </si>
  <si>
    <t>54 ccf</t>
  </si>
  <si>
    <t>618 ccf</t>
  </si>
  <si>
    <t>45 ccf</t>
  </si>
  <si>
    <t>25 ccf</t>
  </si>
  <si>
    <t>205 ccf</t>
  </si>
  <si>
    <t>78 ccf</t>
  </si>
  <si>
    <t>782 ccf</t>
  </si>
  <si>
    <t>58 ccf</t>
  </si>
  <si>
    <t>41 ccf</t>
  </si>
  <si>
    <t>252 ccf</t>
  </si>
  <si>
    <t>92 ccf</t>
  </si>
  <si>
    <t>454 ccf</t>
  </si>
  <si>
    <t>87 ccf</t>
  </si>
  <si>
    <t>802 ccf</t>
  </si>
  <si>
    <t>630ccf</t>
  </si>
  <si>
    <t>702 ccf</t>
  </si>
  <si>
    <t>55 ccf</t>
  </si>
  <si>
    <t>16 ccf</t>
  </si>
  <si>
    <t>296 ccf</t>
  </si>
  <si>
    <t>22 ccf</t>
  </si>
  <si>
    <t>17 ccf</t>
  </si>
  <si>
    <t>698 ccf</t>
  </si>
  <si>
    <t>49 ccf</t>
  </si>
  <si>
    <t>5 ccf</t>
  </si>
  <si>
    <t>7 ccf</t>
  </si>
  <si>
    <t>4 ccf</t>
  </si>
  <si>
    <t>794 ccf</t>
  </si>
  <si>
    <t>13 ccf</t>
  </si>
  <si>
    <t>9 ccf</t>
  </si>
  <si>
    <t>992 ccf</t>
  </si>
  <si>
    <t>10 ccf</t>
  </si>
  <si>
    <t>1 ccf</t>
  </si>
  <si>
    <t>710 ccf</t>
  </si>
  <si>
    <t>773 ccf</t>
  </si>
  <si>
    <t>687 ccf</t>
  </si>
  <si>
    <t>1,135 kWh</t>
  </si>
  <si>
    <t>1,233 kWh</t>
  </si>
  <si>
    <t>710 kWh</t>
  </si>
  <si>
    <t>1,083 kWh</t>
  </si>
  <si>
    <t>578 kWh</t>
  </si>
  <si>
    <t>1,070 kWh</t>
  </si>
  <si>
    <t>928 kWh</t>
  </si>
  <si>
    <t>243 kWh</t>
  </si>
  <si>
    <t>1,060 kWh</t>
  </si>
  <si>
    <t>780 kWh</t>
  </si>
  <si>
    <t>1,157 kWh</t>
  </si>
  <si>
    <t>567 kWh</t>
  </si>
  <si>
    <t>1,141 kWh</t>
  </si>
  <si>
    <t>1,477 kWh</t>
  </si>
  <si>
    <t>1,120 kWh</t>
  </si>
  <si>
    <t>544 kWh</t>
  </si>
  <si>
    <t>1,462 kWh</t>
  </si>
  <si>
    <t>1,170 kWh</t>
  </si>
  <si>
    <t>1,099 kWh</t>
  </si>
  <si>
    <t>2,388 kWh</t>
  </si>
  <si>
    <t>185 kWh</t>
  </si>
  <si>
    <t>845 kWh</t>
  </si>
  <si>
    <t>817 kWh</t>
  </si>
  <si>
    <t>809 kWh</t>
  </si>
  <si>
    <t>733 kWh</t>
  </si>
  <si>
    <t>808 kWh</t>
  </si>
  <si>
    <t>959 kWh</t>
  </si>
  <si>
    <t>407 kWh</t>
  </si>
  <si>
    <t>792 kWh</t>
  </si>
  <si>
    <t>655 kWh</t>
  </si>
  <si>
    <t>1,068 kWh</t>
  </si>
  <si>
    <t>1,079 kWh</t>
  </si>
  <si>
    <t>1,314 kWh</t>
  </si>
  <si>
    <t>936 kWh</t>
  </si>
  <si>
    <t>1,388 kWh</t>
  </si>
  <si>
    <t>1,761 kWh</t>
  </si>
  <si>
    <t>208 kWh</t>
  </si>
  <si>
    <t>1668 kWh</t>
  </si>
  <si>
    <t>1,640 kWh</t>
  </si>
  <si>
    <t>1,767 kWh</t>
  </si>
  <si>
    <t>647 kWh</t>
  </si>
  <si>
    <t>2,092 kWh</t>
  </si>
  <si>
    <t>1,979 kWh</t>
  </si>
  <si>
    <t>810 kWh</t>
  </si>
  <si>
    <t>2,056 kWh</t>
  </si>
  <si>
    <t>1,785 kWh</t>
  </si>
  <si>
    <t>1,279 kWh</t>
  </si>
  <si>
    <t>1,962 kWh</t>
  </si>
  <si>
    <t>1,215 kWh</t>
  </si>
  <si>
    <t>41,894 kWh</t>
  </si>
  <si>
    <t>120,300 kWh</t>
  </si>
  <si>
    <t>1,392 kWh</t>
  </si>
  <si>
    <t>16,320 kWh</t>
  </si>
  <si>
    <t>2,720 kWh</t>
  </si>
  <si>
    <t>569 kWh</t>
  </si>
  <si>
    <t>987 kWh</t>
  </si>
  <si>
    <t>350 kWh</t>
  </si>
  <si>
    <t>562 kWh</t>
  </si>
  <si>
    <t>915 kWh</t>
  </si>
  <si>
    <t>2,523 kWh</t>
  </si>
  <si>
    <t>688 kWh</t>
  </si>
  <si>
    <t>129,000 kWh</t>
  </si>
  <si>
    <t>944 kWh</t>
  </si>
  <si>
    <t>20,880 kWh</t>
  </si>
  <si>
    <t>1,520 kWh</t>
  </si>
  <si>
    <t>193 kWh</t>
  </si>
  <si>
    <t>36,298 kWh</t>
  </si>
  <si>
    <t>41,803 kWh</t>
  </si>
  <si>
    <t>665 kWh</t>
  </si>
  <si>
    <t>1,030 kWh</t>
  </si>
  <si>
    <t>4,041 kWh</t>
  </si>
  <si>
    <t>1,885 kWh</t>
  </si>
  <si>
    <t>736 kWh</t>
  </si>
  <si>
    <t>142,800 kWh</t>
  </si>
  <si>
    <t>1,038 kWh</t>
  </si>
  <si>
    <t>21,840 kWh</t>
  </si>
  <si>
    <t>860 kWh</t>
  </si>
  <si>
    <t>244 kWh</t>
  </si>
  <si>
    <t>1,077 kWh</t>
  </si>
  <si>
    <t>869 kWh</t>
  </si>
  <si>
    <t>48,865 kWh</t>
  </si>
  <si>
    <t>127,500 kWh</t>
  </si>
  <si>
    <t>924 kWh</t>
  </si>
  <si>
    <t>14,880 kWh</t>
  </si>
  <si>
    <t>960 kWh</t>
  </si>
  <si>
    <t>302 kWh</t>
  </si>
  <si>
    <t>1,568 kWh</t>
  </si>
  <si>
    <t>730 kWh</t>
  </si>
  <si>
    <t>3,014 kWh</t>
  </si>
  <si>
    <t>948 kWh</t>
  </si>
  <si>
    <t>38,276 kWh</t>
  </si>
  <si>
    <t>113,400 kWh</t>
  </si>
  <si>
    <t>905 kWh</t>
  </si>
  <si>
    <t>10,320 kWh</t>
  </si>
  <si>
    <t>640 kWh</t>
  </si>
  <si>
    <t>270 kWh</t>
  </si>
  <si>
    <t>2,486 kWh</t>
  </si>
  <si>
    <t>446 kWh</t>
  </si>
  <si>
    <t>1,167 kWh</t>
  </si>
  <si>
    <t>539 kWh</t>
  </si>
  <si>
    <t>55,026 kWh</t>
  </si>
  <si>
    <t>2,107 kWh</t>
  </si>
  <si>
    <t>99,600 kWh</t>
  </si>
  <si>
    <t>973 kWh</t>
  </si>
  <si>
    <t>11,840 kWh</t>
  </si>
  <si>
    <t>400 kWh</t>
  </si>
  <si>
    <t>191 kWh</t>
  </si>
  <si>
    <t>476 kWh</t>
  </si>
  <si>
    <t>1,058 kWh</t>
  </si>
  <si>
    <t>530 kWh</t>
  </si>
  <si>
    <t>1,151 kWh</t>
  </si>
  <si>
    <t>11,440 kWh</t>
  </si>
  <si>
    <t>480 kWh</t>
  </si>
  <si>
    <t>198 kWh</t>
  </si>
  <si>
    <t>59,195 kWh</t>
  </si>
  <si>
    <t>471 kWh</t>
  </si>
  <si>
    <t>109,200 kWh</t>
  </si>
  <si>
    <t>1,117 kWh</t>
  </si>
  <si>
    <t>1,443 kWh</t>
  </si>
  <si>
    <t>12,160 kWh</t>
  </si>
  <si>
    <t>800 kWh</t>
  </si>
  <si>
    <t>189 kWh</t>
  </si>
  <si>
    <t>663 kWh</t>
  </si>
  <si>
    <t>101,700 kWh</t>
  </si>
  <si>
    <t>873 kWh</t>
  </si>
  <si>
    <t>55,821 kWh</t>
  </si>
  <si>
    <t>16,400 kWh</t>
  </si>
  <si>
    <t>2,033 kWh</t>
  </si>
  <si>
    <t>53,255 kWh</t>
  </si>
  <si>
    <t>94,200 kWh</t>
  </si>
  <si>
    <t>1,095 kWh</t>
  </si>
  <si>
    <t>938 kWh</t>
  </si>
  <si>
    <t>1,434 kWh</t>
  </si>
  <si>
    <t>976 kWh</t>
  </si>
  <si>
    <t>2,920 kWh</t>
  </si>
  <si>
    <t>19,200 kWh</t>
  </si>
  <si>
    <t>1,200 kWh</t>
  </si>
  <si>
    <t>586 kWh</t>
  </si>
  <si>
    <t>1,096 kWh</t>
  </si>
  <si>
    <t>59,030 kWh</t>
  </si>
  <si>
    <t>126,300 kWh</t>
  </si>
  <si>
    <t>1,546 kWh</t>
  </si>
  <si>
    <t>1,500 kWh</t>
  </si>
  <si>
    <t>1,797 kWh</t>
  </si>
  <si>
    <t>1,113 kWh</t>
  </si>
  <si>
    <t>3,353 kWh</t>
  </si>
  <si>
    <t>20,160 kWh</t>
  </si>
  <si>
    <t>5,520 kWh</t>
  </si>
  <si>
    <t>1,800 kWh</t>
  </si>
  <si>
    <t>56,704 kWh</t>
  </si>
  <si>
    <t>1,860 kWh</t>
  </si>
  <si>
    <t>1,280 kWh</t>
  </si>
  <si>
    <t>119400 kWh</t>
  </si>
  <si>
    <t>2,564 kWh</t>
  </si>
  <si>
    <t>20,480 kWh</t>
  </si>
  <si>
    <t>2,160 kWh</t>
  </si>
  <si>
    <t>1,732 kWh</t>
  </si>
  <si>
    <t>58,171 kWh</t>
  </si>
  <si>
    <t>940 kWh</t>
  </si>
  <si>
    <t>124,800 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</si>
</sst>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mmmm\-yy;@"/>
  </numFmts>
  <fonts count="22" x14ac:knownFonts="1">
    <font>
      <sz val="11"/>
      <color theme="1"/>
      <name val="Calibri"/>
      <family val="2"/>
      <scheme val="minor"/>
    </font>
    <font>
      <sz val="11"/>
      <color rgb="FF000000"/>
      <name val="Book Antiqua"/>
      <family val="1"/>
    </font>
    <font>
      <sz val="8"/>
      <color rgb="FF000000"/>
      <name val="Book Antiqua"/>
      <family val="1"/>
    </font>
    <font>
      <sz val="11"/>
      <color rgb="FF000000"/>
      <name val="Calibri"/>
      <family val="2"/>
      <scheme val="minor"/>
    </font>
    <font>
      <b/>
      <sz val="11"/>
      <color rgb="FF000000"/>
      <name val="Book Antiqua"/>
      <family val="1"/>
    </font>
    <font>
      <b/>
      <sz val="16"/>
      <color rgb="FF000000"/>
      <name val="Book Antiqua"/>
      <family val="1"/>
    </font>
    <font>
      <b/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16"/>
      <color rgb="FF00000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rgb="FF00B050"/>
      <name val="Arial"/>
      <family val="2"/>
    </font>
    <font>
      <u/>
      <sz val="11"/>
      <color theme="1"/>
      <name val="Arial"/>
      <family val="2"/>
    </font>
    <font>
      <b/>
      <sz val="10"/>
      <color rgb="FF92D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</cellStyleXfs>
  <cellXfs count="10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/>
    <xf numFmtId="8" fontId="1" fillId="0" borderId="0" xfId="0" applyNumberFormat="1" applyFont="1" applyAlignment="1">
      <alignment horizontal="right"/>
    </xf>
    <xf numFmtId="8" fontId="1" fillId="0" borderId="0" xfId="0" applyNumberFormat="1" applyFont="1"/>
    <xf numFmtId="0" fontId="2" fillId="0" borderId="1" xfId="0" applyFont="1" applyBorder="1"/>
    <xf numFmtId="0" fontId="1" fillId="0" borderId="1" xfId="0" applyFont="1" applyBorder="1" applyAlignment="1">
      <alignment horizontal="right"/>
    </xf>
    <xf numFmtId="8" fontId="1" fillId="0" borderId="1" xfId="0" applyNumberFormat="1" applyFont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0" fillId="0" borderId="1" xfId="0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0" fillId="0" borderId="2" xfId="0" applyBorder="1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Border="1"/>
    <xf numFmtId="0" fontId="4" fillId="0" borderId="1" xfId="0" applyFont="1" applyBorder="1"/>
    <xf numFmtId="0" fontId="10" fillId="0" borderId="0" xfId="0" applyFont="1"/>
    <xf numFmtId="0" fontId="10" fillId="0" borderId="1" xfId="0" applyFont="1" applyBorder="1"/>
    <xf numFmtId="0" fontId="6" fillId="0" borderId="1" xfId="0" applyFont="1" applyBorder="1"/>
    <xf numFmtId="0" fontId="6" fillId="0" borderId="0" xfId="0" applyFont="1"/>
    <xf numFmtId="0" fontId="12" fillId="0" borderId="0" xfId="0" applyFont="1"/>
    <xf numFmtId="164" fontId="13" fillId="0" borderId="0" xfId="0" applyNumberFormat="1" applyFont="1" applyBorder="1" applyAlignment="1">
      <alignment horizontal="center" wrapText="1"/>
    </xf>
    <xf numFmtId="0" fontId="12" fillId="0" borderId="0" xfId="0" applyFont="1" applyAlignment="1">
      <alignment wrapText="1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Border="1"/>
    <xf numFmtId="0" fontId="14" fillId="0" borderId="0" xfId="0" applyFont="1" applyBorder="1"/>
    <xf numFmtId="0" fontId="13" fillId="0" borderId="1" xfId="0" applyFont="1" applyBorder="1"/>
    <xf numFmtId="0" fontId="14" fillId="0" borderId="1" xfId="0" applyFont="1" applyBorder="1"/>
    <xf numFmtId="0" fontId="15" fillId="0" borderId="1" xfId="0" applyFont="1" applyBorder="1"/>
    <xf numFmtId="0" fontId="15" fillId="0" borderId="0" xfId="0" applyFont="1"/>
    <xf numFmtId="164" fontId="16" fillId="0" borderId="0" xfId="0" applyNumberFormat="1" applyFont="1" applyBorder="1" applyAlignment="1">
      <alignment horizontal="center" wrapText="1"/>
    </xf>
    <xf numFmtId="44" fontId="13" fillId="0" borderId="0" xfId="0" applyNumberFormat="1" applyFont="1" applyBorder="1" applyAlignment="1">
      <alignment horizontal="center" wrapText="1"/>
    </xf>
    <xf numFmtId="44" fontId="13" fillId="0" borderId="0" xfId="0" applyNumberFormat="1" applyFont="1"/>
    <xf numFmtId="44" fontId="8" fillId="0" borderId="0" xfId="0" applyNumberFormat="1" applyFont="1" applyAlignment="1">
      <alignment horizontal="center" vertical="center" wrapText="1"/>
    </xf>
    <xf numFmtId="44" fontId="13" fillId="0" borderId="2" xfId="0" applyNumberFormat="1" applyFont="1" applyBorder="1" applyAlignment="1">
      <alignment horizontal="center"/>
    </xf>
    <xf numFmtId="44" fontId="13" fillId="0" borderId="0" xfId="0" applyNumberFormat="1" applyFont="1" applyAlignment="1">
      <alignment horizontal="left"/>
    </xf>
    <xf numFmtId="44" fontId="13" fillId="0" borderId="0" xfId="0" applyNumberFormat="1" applyFont="1" applyBorder="1"/>
    <xf numFmtId="44" fontId="14" fillId="0" borderId="0" xfId="0" applyNumberFormat="1" applyFont="1" applyBorder="1"/>
    <xf numFmtId="44" fontId="14" fillId="0" borderId="0" xfId="0" applyNumberFormat="1" applyFont="1"/>
    <xf numFmtId="44" fontId="13" fillId="0" borderId="1" xfId="0" applyNumberFormat="1" applyFont="1" applyBorder="1"/>
    <xf numFmtId="44" fontId="15" fillId="0" borderId="1" xfId="0" applyNumberFormat="1" applyFont="1" applyBorder="1"/>
    <xf numFmtId="44" fontId="15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44" fontId="12" fillId="0" borderId="0" xfId="0" applyNumberFormat="1" applyFont="1"/>
    <xf numFmtId="0" fontId="8" fillId="2" borderId="1" xfId="0" applyFont="1" applyFill="1" applyBorder="1" applyAlignment="1">
      <alignment horizontal="center" vertical="center" wrapText="1"/>
    </xf>
    <xf numFmtId="44" fontId="13" fillId="0" borderId="0" xfId="2" applyFont="1" applyBorder="1" applyAlignment="1">
      <alignment horizontal="center" wrapText="1"/>
    </xf>
    <xf numFmtId="44" fontId="13" fillId="0" borderId="0" xfId="2" applyFont="1"/>
    <xf numFmtId="44" fontId="8" fillId="0" borderId="0" xfId="2" applyFont="1" applyAlignment="1">
      <alignment horizontal="center" vertical="center" wrapText="1"/>
    </xf>
    <xf numFmtId="44" fontId="13" fillId="0" borderId="2" xfId="2" applyFont="1" applyBorder="1" applyAlignment="1">
      <alignment horizontal="center"/>
    </xf>
    <xf numFmtId="44" fontId="13" fillId="0" borderId="0" xfId="2" applyFont="1" applyAlignment="1">
      <alignment horizontal="left"/>
    </xf>
    <xf numFmtId="44" fontId="13" fillId="0" borderId="0" xfId="2" applyFont="1" applyBorder="1"/>
    <xf numFmtId="44" fontId="14" fillId="0" borderId="0" xfId="2" applyFont="1" applyBorder="1"/>
    <xf numFmtId="44" fontId="14" fillId="0" borderId="0" xfId="2" applyFont="1"/>
    <xf numFmtId="44" fontId="13" fillId="0" borderId="1" xfId="2" applyFont="1" applyBorder="1"/>
    <xf numFmtId="44" fontId="15" fillId="0" borderId="1" xfId="2" applyFont="1" applyBorder="1"/>
    <xf numFmtId="44" fontId="15" fillId="0" borderId="0" xfId="2" applyFont="1"/>
    <xf numFmtId="0" fontId="18" fillId="0" borderId="1" xfId="0" applyFont="1" applyBorder="1" applyAlignment="1">
      <alignment horizontal="center" vertical="center" wrapText="1"/>
    </xf>
    <xf numFmtId="3" fontId="13" fillId="0" borderId="0" xfId="1" applyNumberFormat="1" applyFont="1" applyAlignment="1">
      <alignment horizontal="center"/>
    </xf>
    <xf numFmtId="3" fontId="8" fillId="0" borderId="0" xfId="1" applyNumberFormat="1" applyFont="1" applyAlignment="1">
      <alignment horizontal="center" vertical="center" wrapText="1"/>
    </xf>
    <xf numFmtId="3" fontId="13" fillId="0" borderId="2" xfId="1" applyNumberFormat="1" applyFont="1" applyBorder="1" applyAlignment="1">
      <alignment horizontal="center"/>
    </xf>
    <xf numFmtId="3" fontId="13" fillId="0" borderId="0" xfId="1" applyNumberFormat="1" applyFont="1" applyBorder="1" applyAlignment="1">
      <alignment horizontal="center"/>
    </xf>
    <xf numFmtId="3" fontId="14" fillId="0" borderId="0" xfId="1" applyNumberFormat="1" applyFont="1" applyBorder="1" applyAlignment="1">
      <alignment horizontal="center"/>
    </xf>
    <xf numFmtId="3" fontId="14" fillId="0" borderId="0" xfId="1" applyNumberFormat="1" applyFont="1" applyAlignment="1">
      <alignment horizontal="center"/>
    </xf>
    <xf numFmtId="3" fontId="13" fillId="0" borderId="1" xfId="1" applyNumberFormat="1" applyFont="1" applyBorder="1" applyAlignment="1">
      <alignment horizontal="center"/>
    </xf>
    <xf numFmtId="3" fontId="15" fillId="0" borderId="1" xfId="1" applyNumberFormat="1" applyFont="1" applyBorder="1" applyAlignment="1">
      <alignment horizontal="center"/>
    </xf>
    <xf numFmtId="3" fontId="15" fillId="0" borderId="0" xfId="1" applyNumberFormat="1" applyFont="1" applyAlignment="1">
      <alignment horizontal="center"/>
    </xf>
    <xf numFmtId="3" fontId="12" fillId="0" borderId="0" xfId="1" applyNumberFormat="1" applyFont="1" applyAlignment="1">
      <alignment horizontal="center"/>
    </xf>
    <xf numFmtId="3" fontId="12" fillId="0" borderId="1" xfId="1" applyNumberFormat="1" applyFont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44" fontId="12" fillId="0" borderId="1" xfId="2" applyFont="1" applyBorder="1"/>
    <xf numFmtId="0" fontId="20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164" fontId="16" fillId="0" borderId="0" xfId="1" applyNumberFormat="1" applyFont="1" applyBorder="1" applyAlignment="1">
      <alignment horizontal="center" wrapText="1"/>
    </xf>
    <xf numFmtId="165" fontId="13" fillId="0" borderId="0" xfId="0" applyNumberFormat="1" applyFont="1" applyBorder="1" applyAlignment="1">
      <alignment horizontal="center" wrapText="1"/>
    </xf>
    <xf numFmtId="0" fontId="2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11" fillId="0" borderId="0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4"/>
  <sheetViews>
    <sheetView zoomScale="75" zoomScaleNormal="75" workbookViewId="0">
      <selection activeCell="A6" sqref="A6"/>
    </sheetView>
  </sheetViews>
  <sheetFormatPr defaultRowHeight="15" x14ac:dyDescent="0.25"/>
  <cols>
    <col min="1" max="1" width="32.140625" style="30" customWidth="1"/>
    <col min="2" max="2" width="14.7109375" customWidth="1"/>
    <col min="3" max="3" width="16.140625" customWidth="1"/>
    <col min="4" max="4" width="12.85546875" customWidth="1"/>
    <col min="5" max="5" width="12.42578125" customWidth="1"/>
    <col min="6" max="6" width="14.7109375" customWidth="1"/>
    <col min="7" max="7" width="14.85546875" customWidth="1"/>
    <col min="8" max="8" width="13.7109375" customWidth="1"/>
    <col min="9" max="9" width="14.140625" customWidth="1"/>
    <col min="10" max="10" width="13.5703125" customWidth="1"/>
    <col min="11" max="11" width="13.7109375" customWidth="1"/>
  </cols>
  <sheetData>
    <row r="1" spans="1:19" ht="20.25" x14ac:dyDescent="0.3">
      <c r="A1" s="100" t="s">
        <v>2</v>
      </c>
      <c r="B1" s="100"/>
      <c r="C1" s="100"/>
      <c r="D1" s="100"/>
    </row>
    <row r="2" spans="1:19" ht="16.5" x14ac:dyDescent="0.3">
      <c r="A2" s="22"/>
      <c r="B2" s="17" t="s">
        <v>0</v>
      </c>
      <c r="C2" s="18"/>
      <c r="D2" s="2"/>
    </row>
    <row r="3" spans="1:19" ht="16.5" x14ac:dyDescent="0.3">
      <c r="A3" s="22"/>
      <c r="B3" s="1"/>
      <c r="C3" s="1"/>
      <c r="D3" s="1"/>
    </row>
    <row r="4" spans="1:19" ht="35.25" customHeight="1" x14ac:dyDescent="0.25">
      <c r="A4" s="101" t="s">
        <v>47</v>
      </c>
      <c r="B4" s="101"/>
      <c r="C4" s="101"/>
      <c r="D4" s="101"/>
    </row>
    <row r="5" spans="1:19" ht="15.75" x14ac:dyDescent="0.25">
      <c r="A5" s="101"/>
      <c r="B5" s="101"/>
      <c r="C5" s="101"/>
      <c r="D5" s="101"/>
    </row>
    <row r="6" spans="1:19" s="21" customFormat="1" ht="51" x14ac:dyDescent="0.25">
      <c r="A6" s="20"/>
      <c r="B6" s="81" t="s">
        <v>39</v>
      </c>
      <c r="C6" s="81" t="s">
        <v>39</v>
      </c>
      <c r="D6" s="69" t="s">
        <v>38</v>
      </c>
      <c r="E6" s="69" t="s">
        <v>38</v>
      </c>
      <c r="F6" s="99" t="s">
        <v>40</v>
      </c>
      <c r="G6" s="99" t="s">
        <v>40</v>
      </c>
      <c r="H6" s="81" t="s">
        <v>42</v>
      </c>
      <c r="I6" s="81" t="s">
        <v>42</v>
      </c>
      <c r="J6" s="96" t="s">
        <v>43</v>
      </c>
      <c r="K6" s="96" t="s">
        <v>43</v>
      </c>
      <c r="L6" s="93" t="s">
        <v>41</v>
      </c>
      <c r="M6" s="93" t="s">
        <v>41</v>
      </c>
      <c r="N6" s="69" t="s">
        <v>46</v>
      </c>
      <c r="O6" s="69" t="s">
        <v>46</v>
      </c>
      <c r="P6" s="81" t="s">
        <v>44</v>
      </c>
      <c r="Q6" s="81" t="s">
        <v>44</v>
      </c>
      <c r="R6" s="81" t="s">
        <v>45</v>
      </c>
      <c r="S6" s="81" t="s">
        <v>45</v>
      </c>
    </row>
    <row r="7" spans="1:19" ht="16.5" x14ac:dyDescent="0.3">
      <c r="A7" s="22"/>
      <c r="B7" s="13" t="s">
        <v>3</v>
      </c>
      <c r="C7" s="13" t="s">
        <v>4</v>
      </c>
      <c r="D7" s="13" t="s">
        <v>3</v>
      </c>
      <c r="E7" s="13" t="s">
        <v>4</v>
      </c>
      <c r="F7" s="13" t="s">
        <v>3</v>
      </c>
      <c r="G7" s="13" t="s">
        <v>4</v>
      </c>
      <c r="H7" s="13" t="s">
        <v>3</v>
      </c>
      <c r="I7" s="13" t="s">
        <v>4</v>
      </c>
      <c r="J7" s="13" t="s">
        <v>3</v>
      </c>
      <c r="K7" s="13" t="s">
        <v>4</v>
      </c>
      <c r="L7" s="13" t="s">
        <v>3</v>
      </c>
      <c r="M7" s="13" t="s">
        <v>4</v>
      </c>
      <c r="N7" s="13" t="s">
        <v>3</v>
      </c>
      <c r="O7" s="13" t="s">
        <v>4</v>
      </c>
      <c r="P7" s="13" t="s">
        <v>3</v>
      </c>
      <c r="Q7" s="13" t="s">
        <v>4</v>
      </c>
      <c r="R7" s="13" t="s">
        <v>3</v>
      </c>
      <c r="S7" s="13" t="s">
        <v>4</v>
      </c>
    </row>
    <row r="8" spans="1:19" ht="16.5" x14ac:dyDescent="0.3">
      <c r="A8" s="23" t="s">
        <v>1</v>
      </c>
      <c r="B8" s="3"/>
      <c r="C8" s="3"/>
      <c r="D8" s="3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</row>
    <row r="9" spans="1:19" ht="16.5" x14ac:dyDescent="0.3">
      <c r="A9" s="24" t="s">
        <v>5</v>
      </c>
      <c r="B9" s="2"/>
      <c r="C9" s="4"/>
      <c r="D9" s="1"/>
    </row>
    <row r="10" spans="1:19" ht="16.5" x14ac:dyDescent="0.3">
      <c r="A10" s="25" t="s">
        <v>6</v>
      </c>
      <c r="B10" s="5"/>
      <c r="C10" s="4"/>
      <c r="D10" s="1"/>
    </row>
    <row r="11" spans="1:19" ht="16.5" x14ac:dyDescent="0.3">
      <c r="A11" s="22"/>
      <c r="B11" s="5"/>
      <c r="C11" s="4"/>
      <c r="D11" s="6"/>
    </row>
    <row r="12" spans="1:19" ht="16.5" x14ac:dyDescent="0.3">
      <c r="A12" s="26"/>
      <c r="B12" s="8"/>
      <c r="C12" s="9"/>
      <c r="D12" s="10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</row>
    <row r="13" spans="1:19" ht="16.5" x14ac:dyDescent="0.3">
      <c r="A13" s="25" t="s">
        <v>7</v>
      </c>
      <c r="B13" s="5"/>
      <c r="C13" s="4"/>
      <c r="D13" s="1"/>
    </row>
    <row r="14" spans="1:19" ht="16.5" x14ac:dyDescent="0.3">
      <c r="A14" s="22" t="s">
        <v>8</v>
      </c>
      <c r="B14" s="5"/>
      <c r="C14" s="4"/>
      <c r="D14" s="7"/>
    </row>
    <row r="15" spans="1:19" ht="16.5" x14ac:dyDescent="0.3">
      <c r="A15" s="22"/>
      <c r="B15" s="5"/>
      <c r="C15" s="4"/>
      <c r="D15" s="7"/>
    </row>
    <row r="16" spans="1:19" ht="16.5" x14ac:dyDescent="0.3">
      <c r="A16" s="26"/>
      <c r="B16" s="8"/>
      <c r="C16" s="9"/>
      <c r="D16" s="10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19" ht="16.5" x14ac:dyDescent="0.3">
      <c r="A17" s="25" t="s">
        <v>9</v>
      </c>
      <c r="B17" s="5"/>
      <c r="C17" s="4"/>
      <c r="D17" s="1"/>
    </row>
    <row r="18" spans="1:19" ht="16.5" x14ac:dyDescent="0.3">
      <c r="A18" s="22" t="s">
        <v>10</v>
      </c>
      <c r="B18" s="5"/>
      <c r="C18" s="4"/>
      <c r="D18" s="6"/>
    </row>
    <row r="19" spans="1:19" ht="16.5" x14ac:dyDescent="0.3">
      <c r="A19" s="22"/>
      <c r="B19" s="5"/>
      <c r="C19" s="4"/>
      <c r="D19" s="7"/>
    </row>
    <row r="20" spans="1:19" ht="16.5" x14ac:dyDescent="0.3">
      <c r="A20" s="26"/>
      <c r="B20" s="8"/>
      <c r="C20" s="9"/>
      <c r="D20" s="10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</row>
    <row r="21" spans="1:19" ht="16.5" x14ac:dyDescent="0.3">
      <c r="A21" s="25" t="s">
        <v>11</v>
      </c>
      <c r="B21" s="5"/>
      <c r="C21" s="4"/>
      <c r="D21" s="1"/>
    </row>
    <row r="22" spans="1:19" ht="16.5" x14ac:dyDescent="0.3">
      <c r="A22" s="22"/>
      <c r="B22" s="5"/>
      <c r="C22" s="4"/>
      <c r="D22" s="7"/>
    </row>
    <row r="23" spans="1:19" ht="16.5" x14ac:dyDescent="0.3">
      <c r="A23" s="22"/>
      <c r="B23" s="5"/>
      <c r="C23" s="4"/>
      <c r="D23" s="7"/>
    </row>
    <row r="24" spans="1:19" ht="16.5" x14ac:dyDescent="0.3">
      <c r="A24" s="26"/>
      <c r="B24" s="8"/>
      <c r="C24" s="9"/>
      <c r="D24" s="10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</row>
    <row r="25" spans="1:19" ht="16.5" x14ac:dyDescent="0.3">
      <c r="A25" s="25" t="s">
        <v>12</v>
      </c>
      <c r="B25" s="5"/>
      <c r="C25" s="4"/>
      <c r="D25" s="1"/>
    </row>
    <row r="26" spans="1:19" ht="16.5" x14ac:dyDescent="0.3">
      <c r="A26" s="22" t="s">
        <v>13</v>
      </c>
      <c r="B26" s="5"/>
      <c r="C26" s="4"/>
      <c r="D26" s="7"/>
    </row>
    <row r="27" spans="1:19" ht="16.5" x14ac:dyDescent="0.3">
      <c r="A27" s="22"/>
      <c r="B27" s="5"/>
      <c r="C27" s="4"/>
      <c r="D27" s="7"/>
    </row>
    <row r="28" spans="1:19" ht="16.5" x14ac:dyDescent="0.3">
      <c r="A28" s="26"/>
      <c r="B28" s="8"/>
      <c r="C28" s="9"/>
      <c r="D28" s="10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</row>
    <row r="29" spans="1:19" ht="16.5" x14ac:dyDescent="0.3">
      <c r="A29" s="25" t="s">
        <v>14</v>
      </c>
      <c r="B29" s="5"/>
      <c r="C29" s="4"/>
      <c r="D29" s="1"/>
    </row>
    <row r="30" spans="1:19" ht="16.5" x14ac:dyDescent="0.3">
      <c r="A30" s="22" t="s">
        <v>15</v>
      </c>
      <c r="B30" s="5"/>
      <c r="C30" s="4"/>
      <c r="D30" s="7"/>
    </row>
    <row r="31" spans="1:19" ht="16.5" x14ac:dyDescent="0.3">
      <c r="A31" s="26"/>
      <c r="B31" s="8"/>
      <c r="C31" s="9"/>
      <c r="D31" s="10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</row>
    <row r="32" spans="1:19" ht="16.5" x14ac:dyDescent="0.3">
      <c r="A32" s="25" t="s">
        <v>16</v>
      </c>
      <c r="B32" s="5"/>
      <c r="C32" s="4"/>
      <c r="D32" s="1"/>
    </row>
    <row r="33" spans="1:19" ht="16.5" x14ac:dyDescent="0.3">
      <c r="A33" s="25" t="s">
        <v>17</v>
      </c>
      <c r="B33" s="5"/>
      <c r="C33" s="4"/>
      <c r="D33" s="7"/>
    </row>
    <row r="34" spans="1:19" ht="16.5" x14ac:dyDescent="0.3">
      <c r="A34" s="26"/>
      <c r="B34" s="8"/>
      <c r="C34" s="9"/>
      <c r="D34" s="9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</row>
    <row r="35" spans="1:19" ht="16.5" x14ac:dyDescent="0.3">
      <c r="A35" s="25" t="s">
        <v>18</v>
      </c>
      <c r="B35" s="5"/>
      <c r="C35" s="1"/>
      <c r="D35" s="1"/>
    </row>
    <row r="36" spans="1:19" ht="16.5" x14ac:dyDescent="0.3">
      <c r="A36" s="22" t="s">
        <v>19</v>
      </c>
      <c r="B36" s="5"/>
      <c r="C36" s="4"/>
      <c r="D36" s="7"/>
    </row>
    <row r="37" spans="1:19" ht="16.5" x14ac:dyDescent="0.3">
      <c r="A37" s="22"/>
      <c r="B37" s="5"/>
      <c r="C37" s="4"/>
      <c r="D37" s="7"/>
    </row>
    <row r="38" spans="1:19" ht="16.5" x14ac:dyDescent="0.3">
      <c r="A38" s="26"/>
      <c r="B38" s="8"/>
      <c r="C38" s="9"/>
      <c r="D38" s="10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</row>
    <row r="39" spans="1:19" ht="16.5" x14ac:dyDescent="0.3">
      <c r="A39" s="22" t="s">
        <v>20</v>
      </c>
      <c r="B39" s="1"/>
      <c r="C39" s="1"/>
      <c r="D39" s="1"/>
    </row>
    <row r="40" spans="1:19" x14ac:dyDescent="0.25">
      <c r="A40" s="27" t="s">
        <v>22</v>
      </c>
      <c r="B40" s="11"/>
      <c r="C40" s="12"/>
      <c r="D40" s="11"/>
    </row>
    <row r="41" spans="1:19" x14ac:dyDescent="0.25">
      <c r="A41" s="27"/>
      <c r="B41" s="11"/>
      <c r="C41" s="12"/>
      <c r="D41" s="11"/>
    </row>
    <row r="42" spans="1:19" x14ac:dyDescent="0.25">
      <c r="A42" s="28"/>
      <c r="B42" s="14"/>
      <c r="C42" s="14"/>
      <c r="D42" s="14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</row>
    <row r="43" spans="1:19" x14ac:dyDescent="0.25">
      <c r="A43" s="27" t="s">
        <v>21</v>
      </c>
      <c r="B43" s="11"/>
      <c r="C43" s="12"/>
      <c r="D43" s="11"/>
    </row>
    <row r="44" spans="1:19" x14ac:dyDescent="0.25">
      <c r="A44" s="27"/>
      <c r="B44" s="11"/>
      <c r="C44" s="12"/>
      <c r="D44" s="11"/>
    </row>
    <row r="45" spans="1:19" x14ac:dyDescent="0.25">
      <c r="A45" s="27"/>
      <c r="B45" s="11"/>
      <c r="C45" s="11"/>
      <c r="D45" s="11"/>
    </row>
    <row r="46" spans="1:19" x14ac:dyDescent="0.25">
      <c r="A46" s="28"/>
      <c r="B46" s="14"/>
      <c r="C46" s="15"/>
      <c r="D46" s="14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</row>
    <row r="47" spans="1:19" x14ac:dyDescent="0.25">
      <c r="A47" s="27" t="s">
        <v>23</v>
      </c>
      <c r="B47" s="11"/>
      <c r="C47" s="12"/>
      <c r="D47" s="11"/>
    </row>
    <row r="48" spans="1:19" x14ac:dyDescent="0.25">
      <c r="A48" s="27" t="s">
        <v>24</v>
      </c>
      <c r="B48" s="11"/>
      <c r="C48" s="12"/>
      <c r="D48" s="11"/>
    </row>
    <row r="49" spans="1:19" x14ac:dyDescent="0.25">
      <c r="A49" s="27" t="s">
        <v>25</v>
      </c>
      <c r="B49" s="11"/>
      <c r="C49" s="12"/>
      <c r="D49" s="11"/>
    </row>
    <row r="50" spans="1:19" x14ac:dyDescent="0.25">
      <c r="A50" s="29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19" x14ac:dyDescent="0.25">
      <c r="A51" s="27" t="s">
        <v>26</v>
      </c>
    </row>
    <row r="52" spans="1:19" x14ac:dyDescent="0.25">
      <c r="A52" s="27" t="s">
        <v>27</v>
      </c>
    </row>
    <row r="54" spans="1:19" x14ac:dyDescent="0.25">
      <c r="A54" s="29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</row>
    <row r="55" spans="1:19" x14ac:dyDescent="0.25">
      <c r="A55" s="30" t="s">
        <v>28</v>
      </c>
    </row>
    <row r="56" spans="1:19" x14ac:dyDescent="0.25">
      <c r="A56" s="30" t="s">
        <v>29</v>
      </c>
    </row>
    <row r="58" spans="1:19" x14ac:dyDescent="0.25">
      <c r="A58" s="29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</row>
    <row r="59" spans="1:19" x14ac:dyDescent="0.25">
      <c r="A59" s="30" t="s">
        <v>30</v>
      </c>
    </row>
    <row r="60" spans="1:19" x14ac:dyDescent="0.25">
      <c r="A60" s="30" t="s">
        <v>34</v>
      </c>
    </row>
    <row r="62" spans="1:19" x14ac:dyDescent="0.25">
      <c r="A62" s="29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</row>
    <row r="63" spans="1:19" x14ac:dyDescent="0.25">
      <c r="A63" s="30" t="s">
        <v>31</v>
      </c>
    </row>
    <row r="64" spans="1:19" x14ac:dyDescent="0.25">
      <c r="A64" s="30" t="s">
        <v>37</v>
      </c>
    </row>
    <row r="66" spans="1:19" x14ac:dyDescent="0.25">
      <c r="A66" s="29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</row>
    <row r="67" spans="1:19" x14ac:dyDescent="0.25">
      <c r="A67" s="30" t="s">
        <v>32</v>
      </c>
    </row>
    <row r="68" spans="1:19" x14ac:dyDescent="0.25">
      <c r="A68" s="30" t="s">
        <v>35</v>
      </c>
    </row>
    <row r="70" spans="1:19" x14ac:dyDescent="0.25">
      <c r="A70" s="29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</row>
    <row r="71" spans="1:19" x14ac:dyDescent="0.25">
      <c r="A71" s="30" t="s">
        <v>33</v>
      </c>
    </row>
    <row r="72" spans="1:19" x14ac:dyDescent="0.25">
      <c r="A72" s="30" t="s">
        <v>36</v>
      </c>
    </row>
    <row r="74" spans="1:19" x14ac:dyDescent="0.25">
      <c r="A74" s="29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</row>
  </sheetData>
  <mergeCells count="3">
    <mergeCell ref="A1:D1"/>
    <mergeCell ref="A4:D4"/>
    <mergeCell ref="A5:D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5"/>
  <sheetViews>
    <sheetView zoomScaleNormal="100" workbookViewId="0">
      <selection activeCell="A6" sqref="A6"/>
    </sheetView>
  </sheetViews>
  <sheetFormatPr defaultRowHeight="15" x14ac:dyDescent="0.25"/>
  <cols>
    <col min="1" max="1" width="36.140625" style="44" customWidth="1"/>
    <col min="2" max="2" width="22.85546875" style="62" customWidth="1"/>
    <col min="3" max="3" width="15.85546875" style="56" customWidth="1"/>
    <col min="4" max="16384" width="9.140625" style="31"/>
  </cols>
  <sheetData>
    <row r="1" spans="1:3" ht="20.25" x14ac:dyDescent="0.3">
      <c r="A1" s="102" t="s">
        <v>2</v>
      </c>
      <c r="B1" s="102"/>
      <c r="C1" s="102"/>
    </row>
    <row r="2" spans="1:3" s="33" customFormat="1" ht="23.25" customHeight="1" x14ac:dyDescent="0.25">
      <c r="A2" s="32"/>
      <c r="B2" s="45">
        <v>45107</v>
      </c>
      <c r="C2" s="46"/>
    </row>
    <row r="3" spans="1:3" x14ac:dyDescent="0.25">
      <c r="A3" s="34"/>
      <c r="B3" s="57"/>
      <c r="C3" s="47"/>
    </row>
    <row r="4" spans="1:3" ht="35.25" customHeight="1" x14ac:dyDescent="0.2">
      <c r="A4" s="101" t="s">
        <v>47</v>
      </c>
      <c r="B4" s="101"/>
      <c r="C4" s="101"/>
    </row>
    <row r="5" spans="1:3" x14ac:dyDescent="0.2">
      <c r="A5" s="101"/>
      <c r="B5" s="101"/>
      <c r="C5" s="101"/>
    </row>
    <row r="6" spans="1:3" s="21" customFormat="1" ht="12.75" x14ac:dyDescent="0.25">
      <c r="A6" s="20"/>
      <c r="B6" s="20"/>
      <c r="C6" s="48"/>
    </row>
    <row r="7" spans="1:3" x14ac:dyDescent="0.25">
      <c r="A7" s="34"/>
      <c r="B7" s="57"/>
      <c r="C7" s="47"/>
    </row>
    <row r="8" spans="1:3" x14ac:dyDescent="0.25">
      <c r="A8" s="37" t="s">
        <v>1</v>
      </c>
      <c r="B8" s="37" t="s">
        <v>51</v>
      </c>
      <c r="C8" s="49" t="s">
        <v>52</v>
      </c>
    </row>
    <row r="9" spans="1:3" x14ac:dyDescent="0.25">
      <c r="A9" s="38" t="s">
        <v>5</v>
      </c>
      <c r="B9" s="57"/>
      <c r="C9" s="50"/>
    </row>
    <row r="10" spans="1:3" x14ac:dyDescent="0.25">
      <c r="A10" s="39" t="s">
        <v>6</v>
      </c>
      <c r="B10" s="58"/>
      <c r="C10" s="51"/>
    </row>
    <row r="11" spans="1:3" ht="14.25" x14ac:dyDescent="0.2">
      <c r="A11" s="40" t="s">
        <v>48</v>
      </c>
      <c r="B11" s="59" t="s">
        <v>255</v>
      </c>
      <c r="C11" s="52">
        <v>9915.98</v>
      </c>
    </row>
    <row r="12" spans="1:3" ht="14.25" x14ac:dyDescent="0.2">
      <c r="A12" s="40" t="s">
        <v>49</v>
      </c>
      <c r="B12" s="59" t="s">
        <v>89</v>
      </c>
      <c r="C12" s="52">
        <v>64.430000000000007</v>
      </c>
    </row>
    <row r="13" spans="1:3" ht="14.25" x14ac:dyDescent="0.2">
      <c r="A13" s="35" t="s">
        <v>50</v>
      </c>
      <c r="B13" s="36">
        <v>401</v>
      </c>
      <c r="C13" s="53">
        <v>472.75</v>
      </c>
    </row>
    <row r="14" spans="1:3" x14ac:dyDescent="0.25">
      <c r="A14" s="41"/>
      <c r="B14" s="60"/>
      <c r="C14" s="54"/>
    </row>
    <row r="15" spans="1:3" x14ac:dyDescent="0.25">
      <c r="A15" s="39" t="s">
        <v>7</v>
      </c>
      <c r="B15" s="58"/>
      <c r="C15" s="51"/>
    </row>
    <row r="16" spans="1:3" x14ac:dyDescent="0.25">
      <c r="A16" s="34" t="s">
        <v>8</v>
      </c>
      <c r="B16" s="57"/>
      <c r="C16" s="47"/>
    </row>
    <row r="17" spans="1:3" ht="14.25" x14ac:dyDescent="0.2">
      <c r="A17" s="40" t="s">
        <v>48</v>
      </c>
      <c r="B17" s="59">
        <v>0</v>
      </c>
      <c r="C17" s="52">
        <v>20.420000000000002</v>
      </c>
    </row>
    <row r="18" spans="1:3" ht="14.25" x14ac:dyDescent="0.2">
      <c r="A18" s="40" t="s">
        <v>49</v>
      </c>
      <c r="B18" s="59"/>
      <c r="C18" s="52"/>
    </row>
    <row r="19" spans="1:3" ht="14.25" x14ac:dyDescent="0.2">
      <c r="A19" s="35" t="s">
        <v>50</v>
      </c>
      <c r="B19" s="36"/>
      <c r="C19" s="53"/>
    </row>
    <row r="20" spans="1:3" x14ac:dyDescent="0.25">
      <c r="A20" s="41"/>
      <c r="B20" s="60"/>
      <c r="C20" s="54"/>
    </row>
    <row r="21" spans="1:3" x14ac:dyDescent="0.25">
      <c r="A21" s="39" t="s">
        <v>9</v>
      </c>
      <c r="B21" s="58"/>
      <c r="C21" s="51"/>
    </row>
    <row r="22" spans="1:3" x14ac:dyDescent="0.25">
      <c r="A22" s="34" t="s">
        <v>54</v>
      </c>
      <c r="B22" s="57"/>
      <c r="C22" s="47"/>
    </row>
    <row r="23" spans="1:3" ht="14.25" x14ac:dyDescent="0.2">
      <c r="A23" s="40" t="s">
        <v>48</v>
      </c>
      <c r="B23" s="59" t="s">
        <v>162</v>
      </c>
      <c r="C23" s="52">
        <v>45.26</v>
      </c>
    </row>
    <row r="24" spans="1:3" ht="14.25" x14ac:dyDescent="0.2">
      <c r="A24" s="40" t="s">
        <v>49</v>
      </c>
      <c r="B24" s="59" t="s">
        <v>82</v>
      </c>
      <c r="C24" s="52">
        <v>49.14</v>
      </c>
    </row>
    <row r="25" spans="1:3" ht="14.25" x14ac:dyDescent="0.2">
      <c r="A25" s="35" t="s">
        <v>50</v>
      </c>
      <c r="B25" s="36">
        <v>2</v>
      </c>
      <c r="C25" s="53">
        <v>32.86</v>
      </c>
    </row>
    <row r="26" spans="1:3" x14ac:dyDescent="0.25">
      <c r="A26" s="41"/>
      <c r="B26" s="60"/>
      <c r="C26" s="54"/>
    </row>
    <row r="27" spans="1:3" x14ac:dyDescent="0.25">
      <c r="A27" s="39" t="s">
        <v>55</v>
      </c>
      <c r="B27" s="58"/>
      <c r="C27" s="51"/>
    </row>
    <row r="28" spans="1:3" x14ac:dyDescent="0.25">
      <c r="A28" s="39" t="s">
        <v>56</v>
      </c>
      <c r="B28" s="58"/>
      <c r="C28" s="51"/>
    </row>
    <row r="29" spans="1:3" ht="14.25" x14ac:dyDescent="0.2">
      <c r="A29" s="40" t="s">
        <v>48</v>
      </c>
      <c r="B29" s="59" t="s">
        <v>246</v>
      </c>
      <c r="C29" s="52">
        <v>255.55</v>
      </c>
    </row>
    <row r="30" spans="1:3" ht="14.25" x14ac:dyDescent="0.2">
      <c r="A30" s="40" t="s">
        <v>49</v>
      </c>
      <c r="B30" s="59" t="s">
        <v>119</v>
      </c>
      <c r="C30" s="52">
        <v>53.68</v>
      </c>
    </row>
    <row r="31" spans="1:3" ht="14.25" x14ac:dyDescent="0.2">
      <c r="A31" s="35" t="s">
        <v>50</v>
      </c>
      <c r="B31" s="36">
        <v>3</v>
      </c>
      <c r="C31" s="53">
        <v>32.86</v>
      </c>
    </row>
    <row r="32" spans="1:3" x14ac:dyDescent="0.25">
      <c r="A32" s="34"/>
      <c r="B32" s="57"/>
      <c r="C32" s="47"/>
    </row>
    <row r="33" spans="1:3" x14ac:dyDescent="0.25">
      <c r="A33" s="41"/>
      <c r="B33" s="60"/>
      <c r="C33" s="54"/>
    </row>
    <row r="34" spans="1:3" x14ac:dyDescent="0.25">
      <c r="A34" s="39" t="s">
        <v>12</v>
      </c>
      <c r="B34" s="58"/>
      <c r="C34" s="51"/>
    </row>
    <row r="35" spans="1:3" x14ac:dyDescent="0.25">
      <c r="A35" s="34" t="s">
        <v>13</v>
      </c>
      <c r="B35" s="57"/>
      <c r="C35" s="47"/>
    </row>
    <row r="36" spans="1:3" ht="14.25" x14ac:dyDescent="0.2">
      <c r="A36" s="40" t="s">
        <v>48</v>
      </c>
      <c r="B36" s="59" t="s">
        <v>252</v>
      </c>
      <c r="C36" s="52">
        <v>1973.43</v>
      </c>
    </row>
    <row r="37" spans="1:3" ht="14.25" x14ac:dyDescent="0.2">
      <c r="A37" s="40" t="s">
        <v>49</v>
      </c>
      <c r="B37" s="59">
        <v>0</v>
      </c>
      <c r="C37" s="52">
        <v>51.79</v>
      </c>
    </row>
    <row r="38" spans="1:3" ht="14.25" x14ac:dyDescent="0.2">
      <c r="A38" s="35" t="s">
        <v>50</v>
      </c>
      <c r="B38" s="36">
        <v>44</v>
      </c>
      <c r="C38" s="53">
        <v>44.33</v>
      </c>
    </row>
    <row r="39" spans="1:3" x14ac:dyDescent="0.25">
      <c r="A39" s="41"/>
      <c r="B39" s="60"/>
      <c r="C39" s="54"/>
    </row>
    <row r="40" spans="1:3" x14ac:dyDescent="0.25">
      <c r="A40" s="39" t="s">
        <v>14</v>
      </c>
      <c r="B40" s="58"/>
      <c r="C40" s="51"/>
    </row>
    <row r="41" spans="1:3" x14ac:dyDescent="0.25">
      <c r="A41" s="34" t="s">
        <v>15</v>
      </c>
      <c r="B41" s="57"/>
      <c r="C41" s="47"/>
    </row>
    <row r="42" spans="1:3" ht="14.25" x14ac:dyDescent="0.2">
      <c r="A42" s="40" t="s">
        <v>48</v>
      </c>
      <c r="B42" s="65" t="s">
        <v>253</v>
      </c>
      <c r="C42" s="52">
        <v>308.77</v>
      </c>
    </row>
    <row r="43" spans="1:3" ht="14.25" x14ac:dyDescent="0.2">
      <c r="A43" s="40" t="s">
        <v>49</v>
      </c>
      <c r="B43" s="59">
        <v>0</v>
      </c>
      <c r="C43" s="52">
        <v>51.79</v>
      </c>
    </row>
    <row r="44" spans="1:3" ht="14.25" x14ac:dyDescent="0.2">
      <c r="A44" s="35" t="s">
        <v>50</v>
      </c>
      <c r="B44" s="36">
        <v>37</v>
      </c>
      <c r="C44" s="53">
        <v>40.83</v>
      </c>
    </row>
    <row r="45" spans="1:3" x14ac:dyDescent="0.25">
      <c r="A45" s="41"/>
      <c r="B45" s="60"/>
      <c r="C45" s="54"/>
    </row>
    <row r="46" spans="1:3" x14ac:dyDescent="0.25">
      <c r="A46" s="39" t="s">
        <v>18</v>
      </c>
      <c r="B46" s="58"/>
      <c r="C46" s="51"/>
    </row>
    <row r="47" spans="1:3" x14ac:dyDescent="0.25">
      <c r="A47" s="34" t="s">
        <v>19</v>
      </c>
      <c r="B47" s="57"/>
      <c r="C47" s="47"/>
    </row>
    <row r="48" spans="1:3" ht="14.25" x14ac:dyDescent="0.2">
      <c r="A48" s="40" t="s">
        <v>48</v>
      </c>
      <c r="B48" s="59" t="s">
        <v>161</v>
      </c>
      <c r="C48" s="52">
        <v>240.95</v>
      </c>
    </row>
    <row r="49" spans="1:3" ht="14.25" x14ac:dyDescent="0.2">
      <c r="A49" s="40" t="s">
        <v>49</v>
      </c>
      <c r="B49" s="59"/>
      <c r="C49" s="52"/>
    </row>
    <row r="50" spans="1:3" ht="14.25" x14ac:dyDescent="0.2">
      <c r="A50" s="35" t="s">
        <v>50</v>
      </c>
      <c r="B50" s="36">
        <v>0</v>
      </c>
      <c r="C50" s="53">
        <v>29.33</v>
      </c>
    </row>
    <row r="51" spans="1:3" x14ac:dyDescent="0.25">
      <c r="A51" s="41"/>
      <c r="B51" s="60"/>
      <c r="C51" s="54"/>
    </row>
    <row r="52" spans="1:3" x14ac:dyDescent="0.25">
      <c r="A52" s="34" t="s">
        <v>20</v>
      </c>
      <c r="B52" s="57"/>
      <c r="C52" s="47"/>
    </row>
    <row r="53" spans="1:3" x14ac:dyDescent="0.25">
      <c r="A53" s="34" t="s">
        <v>22</v>
      </c>
      <c r="B53" s="57"/>
      <c r="C53" s="47"/>
    </row>
    <row r="54" spans="1:3" ht="14.25" x14ac:dyDescent="0.2">
      <c r="A54" s="40" t="s">
        <v>48</v>
      </c>
      <c r="B54" s="59" t="s">
        <v>251</v>
      </c>
      <c r="C54" s="52">
        <v>5380.61</v>
      </c>
    </row>
    <row r="55" spans="1:3" ht="14.25" x14ac:dyDescent="0.2">
      <c r="A55" s="40" t="s">
        <v>49</v>
      </c>
      <c r="B55" s="59" t="s">
        <v>120</v>
      </c>
      <c r="C55" s="52">
        <v>691.87</v>
      </c>
    </row>
    <row r="56" spans="1:3" ht="14.25" x14ac:dyDescent="0.2">
      <c r="A56" s="35" t="s">
        <v>50</v>
      </c>
      <c r="B56" s="36">
        <f>93+1240+1118</f>
        <v>2451</v>
      </c>
      <c r="C56" s="53">
        <f>293.67+1163.91</f>
        <v>1457.5800000000002</v>
      </c>
    </row>
    <row r="57" spans="1:3" x14ac:dyDescent="0.25">
      <c r="A57" s="41"/>
      <c r="B57" s="60"/>
      <c r="C57" s="54"/>
    </row>
    <row r="58" spans="1:3" x14ac:dyDescent="0.25">
      <c r="A58" s="34" t="s">
        <v>23</v>
      </c>
      <c r="B58" s="57"/>
      <c r="C58" s="47"/>
    </row>
    <row r="59" spans="1:3" x14ac:dyDescent="0.25">
      <c r="A59" s="34" t="s">
        <v>24</v>
      </c>
      <c r="B59" s="57"/>
      <c r="C59" s="47"/>
    </row>
    <row r="60" spans="1:3" x14ac:dyDescent="0.25">
      <c r="A60" s="34" t="s">
        <v>25</v>
      </c>
      <c r="B60" s="57"/>
      <c r="C60" s="47"/>
    </row>
    <row r="61" spans="1:3" ht="14.25" x14ac:dyDescent="0.2">
      <c r="A61" s="40" t="s">
        <v>48</v>
      </c>
      <c r="B61" s="59"/>
      <c r="C61" s="52"/>
    </row>
    <row r="62" spans="1:3" ht="14.25" x14ac:dyDescent="0.2">
      <c r="A62" s="40" t="s">
        <v>49</v>
      </c>
      <c r="B62" s="59"/>
      <c r="C62" s="52"/>
    </row>
    <row r="63" spans="1:3" ht="14.25" x14ac:dyDescent="0.2">
      <c r="A63" s="35" t="s">
        <v>50</v>
      </c>
      <c r="B63" s="36"/>
      <c r="C63" s="53"/>
    </row>
    <row r="64" spans="1:3" x14ac:dyDescent="0.25">
      <c r="A64" s="43"/>
      <c r="B64" s="61"/>
      <c r="C64" s="55"/>
    </row>
    <row r="65" spans="1:3" x14ac:dyDescent="0.25">
      <c r="A65" s="34" t="s">
        <v>26</v>
      </c>
      <c r="B65" s="57"/>
      <c r="C65" s="47"/>
    </row>
    <row r="66" spans="1:3" x14ac:dyDescent="0.25">
      <c r="A66" s="34" t="s">
        <v>27</v>
      </c>
      <c r="B66" s="57"/>
      <c r="C66" s="47"/>
    </row>
    <row r="67" spans="1:3" ht="14.25" x14ac:dyDescent="0.2">
      <c r="A67" s="40" t="s">
        <v>48</v>
      </c>
      <c r="B67" s="59" t="s">
        <v>184</v>
      </c>
      <c r="C67" s="52">
        <v>168.55</v>
      </c>
    </row>
    <row r="68" spans="1:3" ht="14.25" x14ac:dyDescent="0.2">
      <c r="A68" s="40" t="s">
        <v>49</v>
      </c>
      <c r="B68" s="59"/>
      <c r="C68" s="52"/>
    </row>
    <row r="69" spans="1:3" ht="14.25" x14ac:dyDescent="0.2">
      <c r="A69" s="35" t="s">
        <v>50</v>
      </c>
      <c r="B69" s="36">
        <v>0</v>
      </c>
      <c r="C69" s="53">
        <v>116.58</v>
      </c>
    </row>
    <row r="70" spans="1:3" x14ac:dyDescent="0.25">
      <c r="A70" s="43"/>
      <c r="B70" s="61"/>
      <c r="C70" s="55"/>
    </row>
    <row r="71" spans="1:3" x14ac:dyDescent="0.25">
      <c r="A71" s="44" t="s">
        <v>28</v>
      </c>
    </row>
    <row r="72" spans="1:3" x14ac:dyDescent="0.25">
      <c r="A72" s="44" t="s">
        <v>29</v>
      </c>
    </row>
    <row r="73" spans="1:3" ht="14.25" x14ac:dyDescent="0.2">
      <c r="A73" s="40" t="s">
        <v>48</v>
      </c>
      <c r="B73" s="59" t="s">
        <v>248</v>
      </c>
      <c r="C73" s="52">
        <v>398.2</v>
      </c>
    </row>
    <row r="74" spans="1:3" ht="14.25" x14ac:dyDescent="0.2">
      <c r="A74" s="40" t="s">
        <v>49</v>
      </c>
      <c r="B74" s="59"/>
      <c r="C74" s="52"/>
    </row>
    <row r="75" spans="1:3" ht="14.25" x14ac:dyDescent="0.2">
      <c r="A75" s="35" t="s">
        <v>50</v>
      </c>
      <c r="B75" s="36">
        <v>0</v>
      </c>
      <c r="C75" s="53">
        <v>115.58</v>
      </c>
    </row>
    <row r="76" spans="1:3" x14ac:dyDescent="0.25">
      <c r="A76" s="43"/>
      <c r="B76" s="61"/>
      <c r="C76" s="55"/>
    </row>
    <row r="77" spans="1:3" x14ac:dyDescent="0.25">
      <c r="A77" s="44" t="s">
        <v>30</v>
      </c>
    </row>
    <row r="78" spans="1:3" x14ac:dyDescent="0.25">
      <c r="A78" s="44" t="s">
        <v>34</v>
      </c>
    </row>
    <row r="79" spans="1:3" ht="14.25" x14ac:dyDescent="0.2">
      <c r="A79" s="40" t="s">
        <v>48</v>
      </c>
      <c r="B79" s="59" t="s">
        <v>160</v>
      </c>
      <c r="C79" s="52">
        <v>206.1</v>
      </c>
    </row>
    <row r="80" spans="1:3" ht="14.25" x14ac:dyDescent="0.2">
      <c r="A80" s="40" t="s">
        <v>49</v>
      </c>
      <c r="B80" s="59"/>
      <c r="C80" s="52"/>
    </row>
    <row r="81" spans="1:3" ht="14.25" x14ac:dyDescent="0.2">
      <c r="A81" s="35" t="s">
        <v>50</v>
      </c>
      <c r="B81" s="66">
        <v>1200</v>
      </c>
      <c r="C81" s="53">
        <v>39.58</v>
      </c>
    </row>
    <row r="82" spans="1:3" x14ac:dyDescent="0.25">
      <c r="A82" s="43"/>
      <c r="B82" s="61"/>
      <c r="C82" s="55"/>
    </row>
    <row r="83" spans="1:3" x14ac:dyDescent="0.25">
      <c r="A83" s="44" t="s">
        <v>31</v>
      </c>
    </row>
    <row r="84" spans="1:3" x14ac:dyDescent="0.25">
      <c r="A84" s="44" t="s">
        <v>37</v>
      </c>
    </row>
    <row r="85" spans="1:3" ht="14.25" x14ac:dyDescent="0.2">
      <c r="A85" s="40" t="s">
        <v>48</v>
      </c>
      <c r="B85" s="59" t="s">
        <v>159</v>
      </c>
      <c r="C85" s="52">
        <v>175.72</v>
      </c>
    </row>
    <row r="86" spans="1:3" ht="14.25" x14ac:dyDescent="0.2">
      <c r="A86" s="40" t="s">
        <v>49</v>
      </c>
      <c r="B86" s="59">
        <v>0</v>
      </c>
      <c r="C86" s="52">
        <v>25</v>
      </c>
    </row>
    <row r="87" spans="1:3" ht="14.25" x14ac:dyDescent="0.2">
      <c r="A87" s="35" t="s">
        <v>50</v>
      </c>
      <c r="B87" s="66">
        <v>1400</v>
      </c>
      <c r="C87" s="53">
        <v>34.4</v>
      </c>
    </row>
    <row r="88" spans="1:3" x14ac:dyDescent="0.25">
      <c r="A88" s="43"/>
      <c r="B88" s="61"/>
      <c r="C88" s="55"/>
    </row>
    <row r="89" spans="1:3" x14ac:dyDescent="0.25">
      <c r="A89" s="44" t="s">
        <v>32</v>
      </c>
    </row>
    <row r="90" spans="1:3" x14ac:dyDescent="0.25">
      <c r="A90" s="44" t="s">
        <v>70</v>
      </c>
    </row>
    <row r="91" spans="1:3" ht="14.25" x14ac:dyDescent="0.2">
      <c r="A91" s="40" t="s">
        <v>48</v>
      </c>
      <c r="B91" s="59" t="s">
        <v>250</v>
      </c>
      <c r="C91" s="52">
        <v>114.49</v>
      </c>
    </row>
    <row r="92" spans="1:3" ht="14.25" x14ac:dyDescent="0.2">
      <c r="A92" s="40" t="s">
        <v>49</v>
      </c>
      <c r="B92" s="59" t="s">
        <v>121</v>
      </c>
      <c r="C92" s="52">
        <v>56.05</v>
      </c>
    </row>
    <row r="93" spans="1:3" ht="14.25" x14ac:dyDescent="0.2">
      <c r="A93" s="35" t="s">
        <v>50</v>
      </c>
      <c r="B93" s="36">
        <v>0</v>
      </c>
      <c r="C93" s="53">
        <v>18</v>
      </c>
    </row>
    <row r="94" spans="1:3" x14ac:dyDescent="0.25">
      <c r="A94" s="43"/>
      <c r="B94" s="61"/>
      <c r="C94" s="55"/>
    </row>
    <row r="95" spans="1:3" x14ac:dyDescent="0.25">
      <c r="A95" s="44" t="s">
        <v>33</v>
      </c>
    </row>
    <row r="96" spans="1:3" x14ac:dyDescent="0.25">
      <c r="A96" s="44" t="s">
        <v>36</v>
      </c>
    </row>
    <row r="97" spans="1:3" ht="14.25" x14ac:dyDescent="0.2">
      <c r="A97" s="40" t="s">
        <v>48</v>
      </c>
      <c r="B97" s="59" t="s">
        <v>158</v>
      </c>
      <c r="C97" s="52">
        <v>199.46</v>
      </c>
    </row>
    <row r="98" spans="1:3" ht="14.25" x14ac:dyDescent="0.2">
      <c r="A98" s="40" t="s">
        <v>49</v>
      </c>
      <c r="B98" s="59" t="s">
        <v>72</v>
      </c>
      <c r="C98" s="52">
        <v>48.5</v>
      </c>
    </row>
    <row r="99" spans="1:3" ht="14.25" x14ac:dyDescent="0.2">
      <c r="A99" s="35" t="s">
        <v>50</v>
      </c>
      <c r="B99" s="36"/>
      <c r="C99" s="53"/>
    </row>
    <row r="100" spans="1:3" x14ac:dyDescent="0.25">
      <c r="A100" s="43"/>
      <c r="B100" s="61"/>
      <c r="C100" s="55"/>
    </row>
    <row r="101" spans="1:3" x14ac:dyDescent="0.25">
      <c r="A101" s="44" t="s">
        <v>58</v>
      </c>
    </row>
    <row r="102" spans="1:3" x14ac:dyDescent="0.25">
      <c r="A102" s="44" t="s">
        <v>59</v>
      </c>
    </row>
    <row r="103" spans="1:3" x14ac:dyDescent="0.25">
      <c r="A103" s="40" t="s">
        <v>48</v>
      </c>
    </row>
    <row r="104" spans="1:3" x14ac:dyDescent="0.25">
      <c r="A104" s="40" t="s">
        <v>49</v>
      </c>
    </row>
    <row r="105" spans="1:3" ht="14.25" x14ac:dyDescent="0.2">
      <c r="A105" s="42" t="s">
        <v>50</v>
      </c>
      <c r="B105" s="95">
        <v>0</v>
      </c>
      <c r="C105" s="64">
        <v>14.33</v>
      </c>
    </row>
  </sheetData>
  <mergeCells count="3">
    <mergeCell ref="A1:C1"/>
    <mergeCell ref="A4:C4"/>
    <mergeCell ref="A5:C5"/>
  </mergeCells>
  <pageMargins left="0.7" right="0.7" top="0.75" bottom="0.75" header="0.3" footer="0.3"/>
  <pageSetup scale="98" orientation="portrait" r:id="rId1"/>
  <rowBreaks count="2" manualBreakCount="2">
    <brk id="45" max="2" man="1"/>
    <brk id="82" max="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5"/>
  <sheetViews>
    <sheetView zoomScaleNormal="100" workbookViewId="0">
      <selection activeCell="A2" sqref="A2"/>
    </sheetView>
  </sheetViews>
  <sheetFormatPr defaultRowHeight="15" x14ac:dyDescent="0.25"/>
  <cols>
    <col min="1" max="1" width="36.140625" style="44" customWidth="1"/>
    <col min="2" max="2" width="22.85546875" style="62" customWidth="1"/>
    <col min="3" max="3" width="15.85546875" style="56" customWidth="1"/>
    <col min="4" max="16384" width="9.140625" style="31"/>
  </cols>
  <sheetData>
    <row r="1" spans="1:3" ht="20.25" x14ac:dyDescent="0.3">
      <c r="A1" s="102" t="s">
        <v>2</v>
      </c>
      <c r="B1" s="102"/>
      <c r="C1" s="102"/>
    </row>
    <row r="2" spans="1:3" s="33" customFormat="1" ht="23.25" customHeight="1" x14ac:dyDescent="0.25">
      <c r="A2" s="32"/>
      <c r="B2" s="45">
        <v>45138</v>
      </c>
      <c r="C2" s="46"/>
    </row>
    <row r="3" spans="1:3" x14ac:dyDescent="0.25">
      <c r="A3" s="34"/>
      <c r="B3" s="57"/>
      <c r="C3" s="47"/>
    </row>
    <row r="4" spans="1:3" ht="35.25" customHeight="1" x14ac:dyDescent="0.2">
      <c r="A4" s="101" t="s">
        <v>47</v>
      </c>
      <c r="B4" s="101"/>
      <c r="C4" s="101"/>
    </row>
    <row r="5" spans="1:3" x14ac:dyDescent="0.2">
      <c r="A5" s="101"/>
      <c r="B5" s="101"/>
      <c r="C5" s="101"/>
    </row>
    <row r="6" spans="1:3" s="21" customFormat="1" ht="12.75" x14ac:dyDescent="0.25">
      <c r="A6" s="20"/>
      <c r="B6" s="20"/>
      <c r="C6" s="48"/>
    </row>
    <row r="7" spans="1:3" x14ac:dyDescent="0.25">
      <c r="A7" s="34"/>
      <c r="B7" s="57"/>
      <c r="C7" s="47"/>
    </row>
    <row r="8" spans="1:3" x14ac:dyDescent="0.25">
      <c r="A8" s="37" t="s">
        <v>1</v>
      </c>
      <c r="B8" s="37" t="s">
        <v>51</v>
      </c>
      <c r="C8" s="49" t="s">
        <v>52</v>
      </c>
    </row>
    <row r="9" spans="1:3" x14ac:dyDescent="0.25">
      <c r="A9" s="38" t="s">
        <v>5</v>
      </c>
      <c r="B9" s="57"/>
      <c r="C9" s="50"/>
    </row>
    <row r="10" spans="1:3" x14ac:dyDescent="0.25">
      <c r="A10" s="39" t="s">
        <v>6</v>
      </c>
      <c r="B10" s="58"/>
      <c r="C10" s="51"/>
    </row>
    <row r="11" spans="1:3" ht="14.25" x14ac:dyDescent="0.2">
      <c r="A11" s="40" t="s">
        <v>48</v>
      </c>
      <c r="B11" s="59" t="s">
        <v>266</v>
      </c>
      <c r="C11" s="52">
        <v>12048.66</v>
      </c>
    </row>
    <row r="12" spans="1:3" ht="14.25" x14ac:dyDescent="0.2">
      <c r="A12" s="40" t="s">
        <v>49</v>
      </c>
      <c r="B12" s="59" t="s">
        <v>76</v>
      </c>
      <c r="C12" s="52">
        <v>61.63</v>
      </c>
    </row>
    <row r="13" spans="1:3" ht="14.25" x14ac:dyDescent="0.2">
      <c r="A13" s="35" t="s">
        <v>50</v>
      </c>
      <c r="B13" s="36">
        <v>390</v>
      </c>
      <c r="C13" s="53">
        <v>461.72</v>
      </c>
    </row>
    <row r="14" spans="1:3" x14ac:dyDescent="0.25">
      <c r="A14" s="41"/>
      <c r="B14" s="60"/>
      <c r="C14" s="54"/>
    </row>
    <row r="15" spans="1:3" x14ac:dyDescent="0.25">
      <c r="A15" s="39" t="s">
        <v>7</v>
      </c>
      <c r="B15" s="58"/>
      <c r="C15" s="51"/>
    </row>
    <row r="16" spans="1:3" x14ac:dyDescent="0.25">
      <c r="A16" s="34" t="s">
        <v>8</v>
      </c>
      <c r="B16" s="57"/>
      <c r="C16" s="47"/>
    </row>
    <row r="17" spans="1:3" ht="14.25" x14ac:dyDescent="0.2">
      <c r="A17" s="40" t="s">
        <v>48</v>
      </c>
      <c r="B17" s="59">
        <v>0</v>
      </c>
      <c r="C17" s="52">
        <v>0</v>
      </c>
    </row>
    <row r="18" spans="1:3" ht="14.25" x14ac:dyDescent="0.2">
      <c r="A18" s="40" t="s">
        <v>49</v>
      </c>
      <c r="B18" s="59"/>
      <c r="C18" s="52"/>
    </row>
    <row r="19" spans="1:3" ht="14.25" x14ac:dyDescent="0.2">
      <c r="A19" s="35" t="s">
        <v>50</v>
      </c>
      <c r="B19" s="36"/>
      <c r="C19" s="53"/>
    </row>
    <row r="20" spans="1:3" x14ac:dyDescent="0.25">
      <c r="A20" s="41"/>
      <c r="B20" s="60"/>
      <c r="C20" s="54"/>
    </row>
    <row r="21" spans="1:3" x14ac:dyDescent="0.25">
      <c r="A21" s="39" t="s">
        <v>9</v>
      </c>
      <c r="B21" s="58"/>
      <c r="C21" s="51"/>
    </row>
    <row r="22" spans="1:3" x14ac:dyDescent="0.25">
      <c r="A22" s="34" t="s">
        <v>54</v>
      </c>
      <c r="B22" s="57"/>
      <c r="C22" s="47"/>
    </row>
    <row r="23" spans="1:3" ht="14.25" x14ac:dyDescent="0.2">
      <c r="A23" s="40" t="s">
        <v>48</v>
      </c>
      <c r="B23" s="59" t="s">
        <v>263</v>
      </c>
      <c r="C23" s="52">
        <v>92.59</v>
      </c>
    </row>
    <row r="24" spans="1:3" ht="14.25" x14ac:dyDescent="0.2">
      <c r="A24" s="40" t="s">
        <v>49</v>
      </c>
      <c r="B24" s="59" t="s">
        <v>122</v>
      </c>
      <c r="C24" s="52">
        <v>48.47</v>
      </c>
    </row>
    <row r="25" spans="1:3" ht="14.25" x14ac:dyDescent="0.2">
      <c r="A25" s="35" t="s">
        <v>50</v>
      </c>
      <c r="B25" s="36">
        <v>2</v>
      </c>
      <c r="C25" s="53">
        <v>32.86</v>
      </c>
    </row>
    <row r="26" spans="1:3" x14ac:dyDescent="0.25">
      <c r="A26" s="41"/>
      <c r="B26" s="60"/>
      <c r="C26" s="54"/>
    </row>
    <row r="27" spans="1:3" x14ac:dyDescent="0.25">
      <c r="A27" s="39" t="s">
        <v>55</v>
      </c>
      <c r="B27" s="58"/>
      <c r="C27" s="51"/>
    </row>
    <row r="28" spans="1:3" x14ac:dyDescent="0.25">
      <c r="A28" s="39" t="s">
        <v>56</v>
      </c>
      <c r="B28" s="58"/>
      <c r="C28" s="51"/>
    </row>
    <row r="29" spans="1:3" ht="14.25" x14ac:dyDescent="0.2">
      <c r="A29" s="40" t="s">
        <v>48</v>
      </c>
      <c r="B29" s="59" t="s">
        <v>262</v>
      </c>
      <c r="C29" s="52">
        <v>275.86</v>
      </c>
    </row>
    <row r="30" spans="1:3" ht="14.25" x14ac:dyDescent="0.2">
      <c r="A30" s="40" t="s">
        <v>49</v>
      </c>
      <c r="B30" s="59" t="s">
        <v>81</v>
      </c>
      <c r="C30" s="52">
        <v>53.02</v>
      </c>
    </row>
    <row r="31" spans="1:3" ht="14.25" x14ac:dyDescent="0.2">
      <c r="A31" s="35" t="s">
        <v>50</v>
      </c>
      <c r="B31" s="36">
        <v>2</v>
      </c>
      <c r="C31" s="53">
        <v>32.86</v>
      </c>
    </row>
    <row r="32" spans="1:3" x14ac:dyDescent="0.25">
      <c r="A32" s="34"/>
      <c r="B32" s="57"/>
      <c r="C32" s="47"/>
    </row>
    <row r="33" spans="1:3" x14ac:dyDescent="0.25">
      <c r="A33" s="41"/>
      <c r="B33" s="60"/>
      <c r="C33" s="54"/>
    </row>
    <row r="34" spans="1:3" x14ac:dyDescent="0.25">
      <c r="A34" s="39" t="s">
        <v>12</v>
      </c>
      <c r="B34" s="58"/>
      <c r="C34" s="51"/>
    </row>
    <row r="35" spans="1:3" x14ac:dyDescent="0.25">
      <c r="A35" s="34" t="s">
        <v>13</v>
      </c>
      <c r="B35" s="57"/>
      <c r="C35" s="47"/>
    </row>
    <row r="36" spans="1:3" ht="14.25" x14ac:dyDescent="0.2">
      <c r="A36" s="40" t="s">
        <v>48</v>
      </c>
      <c r="B36" s="59" t="s">
        <v>261</v>
      </c>
      <c r="C36" s="52">
        <v>2038.53</v>
      </c>
    </row>
    <row r="37" spans="1:3" ht="14.25" x14ac:dyDescent="0.2">
      <c r="A37" s="40" t="s">
        <v>49</v>
      </c>
      <c r="B37" s="59" t="s">
        <v>81</v>
      </c>
      <c r="C37" s="52">
        <v>57.39</v>
      </c>
    </row>
    <row r="38" spans="1:3" ht="14.25" x14ac:dyDescent="0.2">
      <c r="A38" s="35" t="s">
        <v>50</v>
      </c>
      <c r="B38" s="36">
        <v>46</v>
      </c>
      <c r="C38" s="53">
        <v>45.38</v>
      </c>
    </row>
    <row r="39" spans="1:3" x14ac:dyDescent="0.25">
      <c r="A39" s="41"/>
      <c r="B39" s="60"/>
      <c r="C39" s="54"/>
    </row>
    <row r="40" spans="1:3" x14ac:dyDescent="0.25">
      <c r="A40" s="39" t="s">
        <v>14</v>
      </c>
      <c r="B40" s="58"/>
      <c r="C40" s="51"/>
    </row>
    <row r="41" spans="1:3" x14ac:dyDescent="0.25">
      <c r="A41" s="34" t="s">
        <v>15</v>
      </c>
      <c r="B41" s="57"/>
      <c r="C41" s="47"/>
    </row>
    <row r="42" spans="1:3" ht="14.25" x14ac:dyDescent="0.2">
      <c r="A42" s="40" t="s">
        <v>48</v>
      </c>
      <c r="B42" s="59" t="s">
        <v>260</v>
      </c>
      <c r="C42" s="52">
        <v>429.12</v>
      </c>
    </row>
    <row r="43" spans="1:3" ht="14.25" x14ac:dyDescent="0.2">
      <c r="A43" s="40" t="s">
        <v>49</v>
      </c>
      <c r="B43" s="59">
        <v>0</v>
      </c>
      <c r="C43" s="52">
        <v>51.79</v>
      </c>
    </row>
    <row r="44" spans="1:3" ht="14.25" x14ac:dyDescent="0.2">
      <c r="A44" s="35" t="s">
        <v>50</v>
      </c>
      <c r="B44" s="36">
        <v>38</v>
      </c>
      <c r="C44" s="53">
        <v>41.36</v>
      </c>
    </row>
    <row r="45" spans="1:3" x14ac:dyDescent="0.25">
      <c r="A45" s="41"/>
      <c r="B45" s="60"/>
      <c r="C45" s="54"/>
    </row>
    <row r="46" spans="1:3" x14ac:dyDescent="0.25">
      <c r="A46" s="39" t="s">
        <v>18</v>
      </c>
      <c r="B46" s="58"/>
      <c r="C46" s="51"/>
    </row>
    <row r="47" spans="1:3" x14ac:dyDescent="0.25">
      <c r="A47" s="34" t="s">
        <v>19</v>
      </c>
      <c r="B47" s="57"/>
      <c r="C47" s="47"/>
    </row>
    <row r="48" spans="1:3" ht="14.25" x14ac:dyDescent="0.2">
      <c r="A48" s="40" t="s">
        <v>48</v>
      </c>
      <c r="B48" s="59" t="s">
        <v>166</v>
      </c>
      <c r="C48" s="52">
        <v>114.24</v>
      </c>
    </row>
    <row r="49" spans="1:3" ht="14.25" x14ac:dyDescent="0.2">
      <c r="A49" s="40" t="s">
        <v>49</v>
      </c>
      <c r="B49" s="59"/>
      <c r="C49" s="52"/>
    </row>
    <row r="50" spans="1:3" ht="14.25" x14ac:dyDescent="0.2">
      <c r="A50" s="35" t="s">
        <v>50</v>
      </c>
      <c r="B50" s="66">
        <v>18200</v>
      </c>
      <c r="C50" s="53">
        <v>211.03</v>
      </c>
    </row>
    <row r="51" spans="1:3" x14ac:dyDescent="0.25">
      <c r="A51" s="41"/>
      <c r="B51" s="60"/>
      <c r="C51" s="54"/>
    </row>
    <row r="52" spans="1:3" x14ac:dyDescent="0.25">
      <c r="A52" s="34" t="s">
        <v>20</v>
      </c>
      <c r="B52" s="57"/>
      <c r="C52" s="47"/>
    </row>
    <row r="53" spans="1:3" x14ac:dyDescent="0.25">
      <c r="A53" s="34" t="s">
        <v>22</v>
      </c>
      <c r="B53" s="57"/>
      <c r="C53" s="47"/>
    </row>
    <row r="54" spans="1:3" ht="14.25" x14ac:dyDescent="0.2">
      <c r="A54" s="40" t="s">
        <v>48</v>
      </c>
      <c r="B54" s="59" t="s">
        <v>265</v>
      </c>
      <c r="C54" s="52">
        <v>5421.04</v>
      </c>
    </row>
    <row r="55" spans="1:3" ht="14.25" x14ac:dyDescent="0.2">
      <c r="A55" s="40" t="s">
        <v>49</v>
      </c>
      <c r="B55" s="59" t="s">
        <v>123</v>
      </c>
      <c r="C55" s="52">
        <v>508.77</v>
      </c>
    </row>
    <row r="56" spans="1:3" ht="14.25" x14ac:dyDescent="0.2">
      <c r="A56" s="35" t="s">
        <v>50</v>
      </c>
      <c r="B56" s="36">
        <f>93+1148+1118</f>
        <v>2359</v>
      </c>
      <c r="C56" s="53">
        <f>293.67+1115.61</f>
        <v>1409.28</v>
      </c>
    </row>
    <row r="57" spans="1:3" x14ac:dyDescent="0.25">
      <c r="A57" s="41"/>
      <c r="B57" s="60"/>
      <c r="C57" s="54"/>
    </row>
    <row r="58" spans="1:3" x14ac:dyDescent="0.25">
      <c r="A58" s="34" t="s">
        <v>23</v>
      </c>
      <c r="B58" s="57"/>
      <c r="C58" s="47"/>
    </row>
    <row r="59" spans="1:3" x14ac:dyDescent="0.25">
      <c r="A59" s="34" t="s">
        <v>24</v>
      </c>
      <c r="B59" s="57"/>
      <c r="C59" s="47"/>
    </row>
    <row r="60" spans="1:3" x14ac:dyDescent="0.25">
      <c r="A60" s="34" t="s">
        <v>25</v>
      </c>
      <c r="B60" s="57"/>
      <c r="C60" s="47"/>
    </row>
    <row r="61" spans="1:3" ht="14.25" x14ac:dyDescent="0.2">
      <c r="A61" s="40" t="s">
        <v>48</v>
      </c>
      <c r="B61" s="59" t="s">
        <v>258</v>
      </c>
      <c r="C61" s="52">
        <v>409.82</v>
      </c>
    </row>
    <row r="62" spans="1:3" ht="14.25" x14ac:dyDescent="0.2">
      <c r="A62" s="40" t="s">
        <v>49</v>
      </c>
      <c r="B62" s="59"/>
      <c r="C62" s="52"/>
    </row>
    <row r="63" spans="1:3" ht="14.25" x14ac:dyDescent="0.2">
      <c r="A63" s="35" t="s">
        <v>50</v>
      </c>
      <c r="B63" s="36"/>
      <c r="C63" s="53"/>
    </row>
    <row r="64" spans="1:3" x14ac:dyDescent="0.25">
      <c r="A64" s="43"/>
      <c r="B64" s="61"/>
      <c r="C64" s="55"/>
    </row>
    <row r="65" spans="1:3" x14ac:dyDescent="0.25">
      <c r="A65" s="34" t="s">
        <v>26</v>
      </c>
      <c r="B65" s="57"/>
      <c r="C65" s="47"/>
    </row>
    <row r="66" spans="1:3" x14ac:dyDescent="0.25">
      <c r="A66" s="34" t="s">
        <v>27</v>
      </c>
      <c r="B66" s="57"/>
      <c r="C66" s="47"/>
    </row>
    <row r="67" spans="1:3" ht="14.25" x14ac:dyDescent="0.2">
      <c r="A67" s="40" t="s">
        <v>48</v>
      </c>
      <c r="B67" s="59" t="s">
        <v>264</v>
      </c>
      <c r="C67" s="52">
        <v>192.08</v>
      </c>
    </row>
    <row r="68" spans="1:3" ht="14.25" x14ac:dyDescent="0.2">
      <c r="A68" s="40" t="s">
        <v>49</v>
      </c>
      <c r="B68" s="59"/>
      <c r="C68" s="52"/>
    </row>
    <row r="69" spans="1:3" ht="14.25" x14ac:dyDescent="0.2">
      <c r="A69" s="35" t="s">
        <v>50</v>
      </c>
      <c r="B69" s="36">
        <v>0</v>
      </c>
      <c r="C69" s="53">
        <v>116.58</v>
      </c>
    </row>
    <row r="70" spans="1:3" x14ac:dyDescent="0.25">
      <c r="A70" s="43"/>
      <c r="B70" s="61"/>
      <c r="C70" s="55"/>
    </row>
    <row r="71" spans="1:3" x14ac:dyDescent="0.25">
      <c r="A71" s="44" t="s">
        <v>28</v>
      </c>
    </row>
    <row r="72" spans="1:3" x14ac:dyDescent="0.25">
      <c r="A72" s="44" t="s">
        <v>29</v>
      </c>
    </row>
    <row r="73" spans="1:3" ht="14.25" x14ac:dyDescent="0.2">
      <c r="A73" s="40" t="s">
        <v>48</v>
      </c>
      <c r="B73" s="59" t="s">
        <v>256</v>
      </c>
      <c r="C73" s="52">
        <v>270.12</v>
      </c>
    </row>
    <row r="74" spans="1:3" ht="14.25" x14ac:dyDescent="0.2">
      <c r="A74" s="40" t="s">
        <v>49</v>
      </c>
      <c r="B74" s="59"/>
      <c r="C74" s="52"/>
    </row>
    <row r="75" spans="1:3" ht="14.25" x14ac:dyDescent="0.2">
      <c r="A75" s="35" t="s">
        <v>50</v>
      </c>
      <c r="B75" s="36">
        <v>0</v>
      </c>
      <c r="C75" s="53">
        <v>115.58</v>
      </c>
    </row>
    <row r="76" spans="1:3" x14ac:dyDescent="0.25">
      <c r="A76" s="43"/>
      <c r="B76" s="61"/>
      <c r="C76" s="55"/>
    </row>
    <row r="77" spans="1:3" x14ac:dyDescent="0.25">
      <c r="A77" s="44" t="s">
        <v>30</v>
      </c>
    </row>
    <row r="78" spans="1:3" x14ac:dyDescent="0.25">
      <c r="A78" s="44" t="s">
        <v>34</v>
      </c>
    </row>
    <row r="79" spans="1:3" ht="14.25" x14ac:dyDescent="0.2">
      <c r="A79" s="40" t="s">
        <v>48</v>
      </c>
      <c r="B79" s="59" t="s">
        <v>165</v>
      </c>
      <c r="C79" s="52">
        <v>249.62</v>
      </c>
    </row>
    <row r="80" spans="1:3" ht="14.25" x14ac:dyDescent="0.2">
      <c r="A80" s="40" t="s">
        <v>49</v>
      </c>
      <c r="B80" s="59"/>
      <c r="C80" s="52"/>
    </row>
    <row r="81" spans="1:3" ht="14.25" x14ac:dyDescent="0.2">
      <c r="A81" s="35" t="s">
        <v>50</v>
      </c>
      <c r="B81" s="66">
        <v>1500</v>
      </c>
      <c r="C81" s="53">
        <v>42.14</v>
      </c>
    </row>
    <row r="82" spans="1:3" x14ac:dyDescent="0.25">
      <c r="A82" s="43"/>
      <c r="B82" s="61"/>
      <c r="C82" s="55"/>
    </row>
    <row r="83" spans="1:3" x14ac:dyDescent="0.25">
      <c r="A83" s="44" t="s">
        <v>31</v>
      </c>
    </row>
    <row r="84" spans="1:3" x14ac:dyDescent="0.25">
      <c r="A84" s="44" t="s">
        <v>37</v>
      </c>
    </row>
    <row r="85" spans="1:3" ht="14.25" x14ac:dyDescent="0.2">
      <c r="A85" s="40" t="s">
        <v>48</v>
      </c>
      <c r="B85" s="59" t="s">
        <v>164</v>
      </c>
      <c r="C85" s="52">
        <v>258.55</v>
      </c>
    </row>
    <row r="86" spans="1:3" ht="14.25" x14ac:dyDescent="0.2">
      <c r="A86" s="40" t="s">
        <v>49</v>
      </c>
      <c r="B86" s="59">
        <v>0</v>
      </c>
      <c r="C86" s="52">
        <v>25</v>
      </c>
    </row>
    <row r="87" spans="1:3" ht="14.25" x14ac:dyDescent="0.2">
      <c r="A87" s="35" t="s">
        <v>50</v>
      </c>
      <c r="B87" s="66">
        <v>1200</v>
      </c>
      <c r="C87" s="53">
        <v>33.200000000000003</v>
      </c>
    </row>
    <row r="88" spans="1:3" x14ac:dyDescent="0.25">
      <c r="A88" s="43"/>
      <c r="B88" s="61"/>
      <c r="C88" s="55"/>
    </row>
    <row r="89" spans="1:3" x14ac:dyDescent="0.25">
      <c r="A89" s="44" t="s">
        <v>32</v>
      </c>
    </row>
    <row r="90" spans="1:3" x14ac:dyDescent="0.25">
      <c r="A90" s="44" t="s">
        <v>70</v>
      </c>
    </row>
    <row r="91" spans="1:3" ht="14.25" x14ac:dyDescent="0.2">
      <c r="A91" s="40" t="s">
        <v>48</v>
      </c>
      <c r="B91" s="59" t="s">
        <v>257</v>
      </c>
      <c r="C91" s="52">
        <v>147.66999999999999</v>
      </c>
    </row>
    <row r="92" spans="1:3" ht="14.25" x14ac:dyDescent="0.2">
      <c r="A92" s="40" t="s">
        <v>49</v>
      </c>
      <c r="B92" s="59" t="s">
        <v>116</v>
      </c>
      <c r="C92" s="52">
        <v>51.39</v>
      </c>
    </row>
    <row r="93" spans="1:3" ht="14.25" x14ac:dyDescent="0.2">
      <c r="A93" s="35" t="s">
        <v>50</v>
      </c>
      <c r="B93" s="36">
        <v>0</v>
      </c>
      <c r="C93" s="53">
        <v>36</v>
      </c>
    </row>
    <row r="94" spans="1:3" x14ac:dyDescent="0.25">
      <c r="A94" s="43"/>
      <c r="B94" s="61"/>
      <c r="C94" s="55"/>
    </row>
    <row r="95" spans="1:3" x14ac:dyDescent="0.25">
      <c r="A95" s="44" t="s">
        <v>33</v>
      </c>
    </row>
    <row r="96" spans="1:3" x14ac:dyDescent="0.25">
      <c r="A96" s="44" t="s">
        <v>36</v>
      </c>
    </row>
    <row r="97" spans="1:3" ht="14.25" x14ac:dyDescent="0.2">
      <c r="A97" s="40" t="s">
        <v>48</v>
      </c>
      <c r="B97" s="59" t="s">
        <v>163</v>
      </c>
      <c r="C97" s="52">
        <v>239.72</v>
      </c>
    </row>
    <row r="98" spans="1:3" ht="14.25" x14ac:dyDescent="0.2">
      <c r="A98" s="40" t="s">
        <v>49</v>
      </c>
      <c r="B98" s="59" t="s">
        <v>82</v>
      </c>
      <c r="C98" s="52">
        <v>47.87</v>
      </c>
    </row>
    <row r="99" spans="1:3" ht="14.25" x14ac:dyDescent="0.2">
      <c r="A99" s="35" t="s">
        <v>50</v>
      </c>
      <c r="B99" s="36"/>
      <c r="C99" s="53"/>
    </row>
    <row r="100" spans="1:3" x14ac:dyDescent="0.25">
      <c r="A100" s="43"/>
      <c r="B100" s="61"/>
      <c r="C100" s="55"/>
    </row>
    <row r="101" spans="1:3" x14ac:dyDescent="0.25">
      <c r="A101" s="44" t="s">
        <v>58</v>
      </c>
    </row>
    <row r="102" spans="1:3" x14ac:dyDescent="0.25">
      <c r="A102" s="44" t="s">
        <v>59</v>
      </c>
    </row>
    <row r="103" spans="1:3" x14ac:dyDescent="0.25">
      <c r="A103" s="40" t="s">
        <v>48</v>
      </c>
    </row>
    <row r="104" spans="1:3" x14ac:dyDescent="0.25">
      <c r="A104" s="40" t="s">
        <v>49</v>
      </c>
    </row>
    <row r="105" spans="1:3" ht="14.25" x14ac:dyDescent="0.2">
      <c r="A105" s="42" t="s">
        <v>50</v>
      </c>
      <c r="B105" s="63">
        <v>0</v>
      </c>
      <c r="C105" s="64">
        <v>29.66</v>
      </c>
    </row>
  </sheetData>
  <mergeCells count="3">
    <mergeCell ref="A1:C1"/>
    <mergeCell ref="A4:C4"/>
    <mergeCell ref="A5:C5"/>
  </mergeCells>
  <pageMargins left="0.7" right="0.7" top="0.75" bottom="0.75" header="0.3" footer="0.3"/>
  <pageSetup scale="98" orientation="portrait" r:id="rId1"/>
  <rowBreaks count="2" manualBreakCount="2">
    <brk id="45" max="2" man="1"/>
    <brk id="82" max="2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5"/>
  <sheetViews>
    <sheetView zoomScaleNormal="100" workbookViewId="0">
      <selection activeCell="A2" sqref="A2"/>
    </sheetView>
  </sheetViews>
  <sheetFormatPr defaultRowHeight="15" x14ac:dyDescent="0.25"/>
  <cols>
    <col min="1" max="1" width="35.7109375" style="44" customWidth="1"/>
    <col min="2" max="2" width="22.85546875" style="62" customWidth="1"/>
    <col min="3" max="3" width="15.85546875" style="56" customWidth="1"/>
    <col min="4" max="16384" width="9.140625" style="31"/>
  </cols>
  <sheetData>
    <row r="1" spans="1:3" ht="20.25" x14ac:dyDescent="0.3">
      <c r="A1" s="102" t="s">
        <v>2</v>
      </c>
      <c r="B1" s="102"/>
      <c r="C1" s="102"/>
    </row>
    <row r="2" spans="1:3" s="33" customFormat="1" ht="23.25" customHeight="1" x14ac:dyDescent="0.25">
      <c r="A2" s="32"/>
      <c r="B2" s="45">
        <v>45169</v>
      </c>
      <c r="C2" s="46"/>
    </row>
    <row r="3" spans="1:3" x14ac:dyDescent="0.25">
      <c r="A3" s="34"/>
      <c r="B3" s="57"/>
      <c r="C3" s="47"/>
    </row>
    <row r="4" spans="1:3" ht="35.25" customHeight="1" x14ac:dyDescent="0.2">
      <c r="A4" s="101" t="s">
        <v>47</v>
      </c>
      <c r="B4" s="101"/>
      <c r="C4" s="101"/>
    </row>
    <row r="5" spans="1:3" x14ac:dyDescent="0.2">
      <c r="A5" s="101"/>
      <c r="B5" s="101"/>
      <c r="C5" s="101"/>
    </row>
    <row r="6" spans="1:3" s="21" customFormat="1" ht="12.75" x14ac:dyDescent="0.25">
      <c r="A6" s="20"/>
      <c r="B6" s="20"/>
      <c r="C6" s="48"/>
    </row>
    <row r="7" spans="1:3" x14ac:dyDescent="0.25">
      <c r="A7" s="34"/>
      <c r="B7" s="57"/>
      <c r="C7" s="47"/>
    </row>
    <row r="8" spans="1:3" x14ac:dyDescent="0.25">
      <c r="A8" s="37" t="s">
        <v>1</v>
      </c>
      <c r="B8" s="37" t="s">
        <v>51</v>
      </c>
      <c r="C8" s="49" t="s">
        <v>52</v>
      </c>
    </row>
    <row r="9" spans="1:3" x14ac:dyDescent="0.25">
      <c r="A9" s="38" t="s">
        <v>5</v>
      </c>
      <c r="B9" s="57"/>
      <c r="C9" s="50"/>
    </row>
    <row r="10" spans="1:3" x14ac:dyDescent="0.25">
      <c r="A10" s="39" t="s">
        <v>6</v>
      </c>
      <c r="B10" s="58"/>
      <c r="C10" s="51"/>
    </row>
    <row r="11" spans="1:3" ht="14.25" x14ac:dyDescent="0.2">
      <c r="A11" s="40" t="s">
        <v>48</v>
      </c>
      <c r="B11" s="59" t="s">
        <v>278</v>
      </c>
      <c r="C11" s="52">
        <v>11069.02</v>
      </c>
    </row>
    <row r="12" spans="1:3" ht="14.25" x14ac:dyDescent="0.2">
      <c r="A12" s="40" t="s">
        <v>49</v>
      </c>
      <c r="B12" s="59" t="s">
        <v>108</v>
      </c>
      <c r="C12" s="52">
        <v>60.33</v>
      </c>
    </row>
    <row r="13" spans="1:3" ht="14.25" x14ac:dyDescent="0.2">
      <c r="A13" s="35" t="s">
        <v>50</v>
      </c>
      <c r="B13" s="36">
        <v>364</v>
      </c>
      <c r="C13" s="53">
        <v>453.32</v>
      </c>
    </row>
    <row r="14" spans="1:3" x14ac:dyDescent="0.25">
      <c r="A14" s="41"/>
      <c r="B14" s="60"/>
      <c r="C14" s="54"/>
    </row>
    <row r="15" spans="1:3" x14ac:dyDescent="0.25">
      <c r="A15" s="39" t="s">
        <v>7</v>
      </c>
      <c r="B15" s="58"/>
      <c r="C15" s="51"/>
    </row>
    <row r="16" spans="1:3" x14ac:dyDescent="0.25">
      <c r="A16" s="34" t="s">
        <v>8</v>
      </c>
      <c r="B16" s="57"/>
      <c r="C16" s="47"/>
    </row>
    <row r="17" spans="1:3" ht="14.25" x14ac:dyDescent="0.2">
      <c r="A17" s="40" t="s">
        <v>48</v>
      </c>
      <c r="B17" s="59">
        <v>0</v>
      </c>
      <c r="C17" s="52">
        <v>20.329999999999998</v>
      </c>
    </row>
    <row r="18" spans="1:3" ht="14.25" x14ac:dyDescent="0.2">
      <c r="A18" s="40" t="s">
        <v>49</v>
      </c>
      <c r="B18" s="59"/>
      <c r="C18" s="52"/>
    </row>
    <row r="19" spans="1:3" ht="14.25" x14ac:dyDescent="0.2">
      <c r="A19" s="35" t="s">
        <v>50</v>
      </c>
      <c r="B19" s="36"/>
      <c r="C19" s="53"/>
    </row>
    <row r="20" spans="1:3" x14ac:dyDescent="0.25">
      <c r="A20" s="41"/>
      <c r="B20" s="60"/>
      <c r="C20" s="54"/>
    </row>
    <row r="21" spans="1:3" x14ac:dyDescent="0.25">
      <c r="A21" s="39" t="s">
        <v>9</v>
      </c>
      <c r="B21" s="58"/>
      <c r="C21" s="51"/>
    </row>
    <row r="22" spans="1:3" x14ac:dyDescent="0.25">
      <c r="A22" s="34" t="s">
        <v>54</v>
      </c>
      <c r="B22" s="57"/>
      <c r="C22" s="47"/>
    </row>
    <row r="23" spans="1:3" ht="14.25" x14ac:dyDescent="0.2">
      <c r="A23" s="40" t="s">
        <v>48</v>
      </c>
      <c r="B23" s="59" t="s">
        <v>274</v>
      </c>
      <c r="C23" s="52">
        <v>236.91</v>
      </c>
    </row>
    <row r="24" spans="1:3" ht="14.25" x14ac:dyDescent="0.2">
      <c r="A24" s="40" t="s">
        <v>49</v>
      </c>
      <c r="B24" s="59" t="s">
        <v>82</v>
      </c>
      <c r="C24" s="52">
        <v>48.83</v>
      </c>
    </row>
    <row r="25" spans="1:3" ht="14.25" x14ac:dyDescent="0.2">
      <c r="A25" s="35" t="s">
        <v>50</v>
      </c>
      <c r="B25" s="36">
        <v>2</v>
      </c>
      <c r="C25" s="53">
        <v>32.86</v>
      </c>
    </row>
    <row r="26" spans="1:3" x14ac:dyDescent="0.25">
      <c r="A26" s="41"/>
      <c r="B26" s="60"/>
      <c r="C26" s="54"/>
    </row>
    <row r="27" spans="1:3" x14ac:dyDescent="0.25">
      <c r="A27" s="39" t="s">
        <v>55</v>
      </c>
      <c r="B27" s="58"/>
      <c r="C27" s="51"/>
    </row>
    <row r="28" spans="1:3" x14ac:dyDescent="0.25">
      <c r="A28" s="39" t="s">
        <v>56</v>
      </c>
      <c r="B28" s="58"/>
      <c r="C28" s="51"/>
    </row>
    <row r="29" spans="1:3" ht="14.25" x14ac:dyDescent="0.2">
      <c r="A29" s="40" t="s">
        <v>48</v>
      </c>
      <c r="B29" s="59" t="s">
        <v>273</v>
      </c>
      <c r="C29" s="52">
        <v>504.28</v>
      </c>
    </row>
    <row r="30" spans="1:3" ht="14.25" x14ac:dyDescent="0.2">
      <c r="A30" s="40" t="s">
        <v>49</v>
      </c>
      <c r="B30" s="59" t="s">
        <v>81</v>
      </c>
      <c r="C30" s="52">
        <v>51.79</v>
      </c>
    </row>
    <row r="31" spans="1:3" ht="14.25" x14ac:dyDescent="0.2">
      <c r="A31" s="35" t="s">
        <v>50</v>
      </c>
      <c r="B31" s="36">
        <v>3</v>
      </c>
      <c r="C31" s="53">
        <v>32.86</v>
      </c>
    </row>
    <row r="32" spans="1:3" x14ac:dyDescent="0.25">
      <c r="A32" s="34"/>
      <c r="B32" s="57"/>
      <c r="C32" s="47"/>
    </row>
    <row r="33" spans="1:3" x14ac:dyDescent="0.25">
      <c r="A33" s="41"/>
      <c r="B33" s="60"/>
      <c r="C33" s="54"/>
    </row>
    <row r="34" spans="1:3" x14ac:dyDescent="0.25">
      <c r="A34" s="39" t="s">
        <v>12</v>
      </c>
      <c r="B34" s="58"/>
      <c r="C34" s="51"/>
    </row>
    <row r="35" spans="1:3" x14ac:dyDescent="0.25">
      <c r="A35" s="34" t="s">
        <v>13</v>
      </c>
      <c r="B35" s="57"/>
      <c r="C35" s="47"/>
    </row>
    <row r="36" spans="1:3" ht="14.25" x14ac:dyDescent="0.2">
      <c r="A36" s="40" t="s">
        <v>48</v>
      </c>
      <c r="B36" s="59" t="s">
        <v>272</v>
      </c>
      <c r="C36" s="52">
        <v>2034.4</v>
      </c>
    </row>
    <row r="37" spans="1:3" ht="14.25" x14ac:dyDescent="0.2">
      <c r="A37" s="40" t="s">
        <v>49</v>
      </c>
      <c r="B37" s="59">
        <v>0</v>
      </c>
      <c r="C37" s="52">
        <v>51.79</v>
      </c>
    </row>
    <row r="38" spans="1:3" ht="14.25" x14ac:dyDescent="0.2">
      <c r="A38" s="35" t="s">
        <v>50</v>
      </c>
      <c r="B38" s="36">
        <v>40</v>
      </c>
      <c r="C38" s="53">
        <v>42.23</v>
      </c>
    </row>
    <row r="39" spans="1:3" x14ac:dyDescent="0.25">
      <c r="A39" s="41"/>
      <c r="B39" s="60"/>
      <c r="C39" s="54"/>
    </row>
    <row r="40" spans="1:3" x14ac:dyDescent="0.25">
      <c r="A40" s="39" t="s">
        <v>14</v>
      </c>
      <c r="B40" s="58"/>
      <c r="C40" s="51"/>
    </row>
    <row r="41" spans="1:3" x14ac:dyDescent="0.25">
      <c r="A41" s="34" t="s">
        <v>15</v>
      </c>
      <c r="B41" s="57"/>
      <c r="C41" s="47"/>
    </row>
    <row r="42" spans="1:3" ht="14.25" x14ac:dyDescent="0.2">
      <c r="A42" s="40" t="s">
        <v>48</v>
      </c>
      <c r="B42" s="59" t="s">
        <v>271</v>
      </c>
      <c r="C42" s="52">
        <v>474.61</v>
      </c>
    </row>
    <row r="43" spans="1:3" ht="14.25" x14ac:dyDescent="0.2">
      <c r="A43" s="40" t="s">
        <v>49</v>
      </c>
      <c r="B43" s="59">
        <v>0</v>
      </c>
      <c r="C43" s="52">
        <v>51.79</v>
      </c>
    </row>
    <row r="44" spans="1:3" ht="14.25" x14ac:dyDescent="0.2">
      <c r="A44" s="35" t="s">
        <v>50</v>
      </c>
      <c r="B44" s="36">
        <v>34</v>
      </c>
      <c r="C44" s="53">
        <v>39.26</v>
      </c>
    </row>
    <row r="45" spans="1:3" x14ac:dyDescent="0.25">
      <c r="A45" s="41"/>
      <c r="B45" s="60"/>
      <c r="C45" s="54"/>
    </row>
    <row r="46" spans="1:3" x14ac:dyDescent="0.25">
      <c r="A46" s="39" t="s">
        <v>18</v>
      </c>
      <c r="B46" s="58"/>
      <c r="C46" s="51"/>
    </row>
    <row r="47" spans="1:3" x14ac:dyDescent="0.25">
      <c r="A47" s="34" t="s">
        <v>19</v>
      </c>
      <c r="B47" s="57"/>
      <c r="C47" s="47"/>
    </row>
    <row r="48" spans="1:3" ht="14.25" x14ac:dyDescent="0.2">
      <c r="A48" s="40" t="s">
        <v>48</v>
      </c>
      <c r="B48" s="59" t="s">
        <v>169</v>
      </c>
      <c r="C48" s="52">
        <v>132.78</v>
      </c>
    </row>
    <row r="49" spans="1:3" ht="14.25" x14ac:dyDescent="0.2">
      <c r="A49" s="40" t="s">
        <v>49</v>
      </c>
      <c r="B49" s="59"/>
      <c r="C49" s="52"/>
    </row>
    <row r="50" spans="1:3" ht="14.25" x14ac:dyDescent="0.2">
      <c r="A50" s="35" t="s">
        <v>50</v>
      </c>
      <c r="B50" s="36">
        <v>0</v>
      </c>
      <c r="C50" s="53">
        <v>29.33</v>
      </c>
    </row>
    <row r="51" spans="1:3" x14ac:dyDescent="0.25">
      <c r="A51" s="41"/>
      <c r="B51" s="60"/>
      <c r="C51" s="54"/>
    </row>
    <row r="52" spans="1:3" x14ac:dyDescent="0.25">
      <c r="A52" s="34" t="s">
        <v>20</v>
      </c>
      <c r="B52" s="57"/>
      <c r="C52" s="47"/>
    </row>
    <row r="53" spans="1:3" x14ac:dyDescent="0.25">
      <c r="A53" s="34" t="s">
        <v>22</v>
      </c>
      <c r="B53" s="57"/>
      <c r="C53" s="47"/>
    </row>
    <row r="54" spans="1:3" ht="14.25" x14ac:dyDescent="0.2">
      <c r="A54" s="40" t="s">
        <v>48</v>
      </c>
      <c r="B54" s="59" t="s">
        <v>275</v>
      </c>
      <c r="C54" s="52">
        <v>5079.38</v>
      </c>
    </row>
    <row r="55" spans="1:3" ht="14.25" x14ac:dyDescent="0.2">
      <c r="A55" s="40" t="s">
        <v>49</v>
      </c>
      <c r="B55" s="59" t="s">
        <v>124</v>
      </c>
      <c r="C55" s="52">
        <v>429.97</v>
      </c>
    </row>
    <row r="56" spans="1:3" ht="14.25" x14ac:dyDescent="0.2">
      <c r="A56" s="35" t="s">
        <v>50</v>
      </c>
      <c r="B56" s="36">
        <f>93+749+1118</f>
        <v>1960</v>
      </c>
      <c r="C56" s="53">
        <f>293.67+906.14</f>
        <v>1199.81</v>
      </c>
    </row>
    <row r="57" spans="1:3" x14ac:dyDescent="0.25">
      <c r="A57" s="41"/>
      <c r="B57" s="60"/>
      <c r="C57" s="54"/>
    </row>
    <row r="58" spans="1:3" x14ac:dyDescent="0.25">
      <c r="A58" s="34" t="s">
        <v>23</v>
      </c>
      <c r="B58" s="57"/>
      <c r="C58" s="47"/>
    </row>
    <row r="59" spans="1:3" x14ac:dyDescent="0.25">
      <c r="A59" s="34" t="s">
        <v>24</v>
      </c>
      <c r="B59" s="57"/>
      <c r="C59" s="47"/>
    </row>
    <row r="60" spans="1:3" x14ac:dyDescent="0.25">
      <c r="A60" s="34" t="s">
        <v>25</v>
      </c>
      <c r="B60" s="57"/>
      <c r="C60" s="47"/>
    </row>
    <row r="61" spans="1:3" ht="14.25" x14ac:dyDescent="0.2">
      <c r="A61" s="40" t="s">
        <v>48</v>
      </c>
      <c r="B61" s="59" t="s">
        <v>268</v>
      </c>
      <c r="C61" s="52">
        <v>222.64</v>
      </c>
    </row>
    <row r="62" spans="1:3" ht="14.25" x14ac:dyDescent="0.2">
      <c r="A62" s="40" t="s">
        <v>49</v>
      </c>
      <c r="B62" s="59"/>
      <c r="C62" s="52"/>
    </row>
    <row r="63" spans="1:3" ht="14.25" x14ac:dyDescent="0.2">
      <c r="A63" s="35" t="s">
        <v>50</v>
      </c>
      <c r="B63" s="36"/>
      <c r="C63" s="53"/>
    </row>
    <row r="64" spans="1:3" x14ac:dyDescent="0.25">
      <c r="A64" s="43"/>
      <c r="B64" s="61"/>
      <c r="C64" s="55"/>
    </row>
    <row r="65" spans="1:3" x14ac:dyDescent="0.25">
      <c r="A65" s="34" t="s">
        <v>26</v>
      </c>
      <c r="B65" s="57"/>
      <c r="C65" s="47"/>
    </row>
    <row r="66" spans="1:3" x14ac:dyDescent="0.25">
      <c r="A66" s="34" t="s">
        <v>27</v>
      </c>
      <c r="B66" s="57"/>
      <c r="C66" s="47"/>
    </row>
    <row r="67" spans="1:3" ht="14.25" x14ac:dyDescent="0.2">
      <c r="A67" s="40" t="s">
        <v>48</v>
      </c>
      <c r="B67" s="59" t="s">
        <v>277</v>
      </c>
      <c r="C67" s="52">
        <v>210.9</v>
      </c>
    </row>
    <row r="68" spans="1:3" ht="14.25" x14ac:dyDescent="0.2">
      <c r="A68" s="40" t="s">
        <v>49</v>
      </c>
      <c r="B68" s="59"/>
      <c r="C68" s="52"/>
    </row>
    <row r="69" spans="1:3" ht="14.25" x14ac:dyDescent="0.2">
      <c r="A69" s="35" t="s">
        <v>50</v>
      </c>
      <c r="B69" s="36">
        <v>0</v>
      </c>
      <c r="C69" s="53">
        <v>116.58</v>
      </c>
    </row>
    <row r="70" spans="1:3" x14ac:dyDescent="0.25">
      <c r="A70" s="43"/>
      <c r="B70" s="61"/>
      <c r="C70" s="55"/>
    </row>
    <row r="71" spans="1:3" x14ac:dyDescent="0.25">
      <c r="A71" s="44" t="s">
        <v>28</v>
      </c>
    </row>
    <row r="72" spans="1:3" x14ac:dyDescent="0.25">
      <c r="A72" s="44" t="s">
        <v>29</v>
      </c>
    </row>
    <row r="73" spans="1:3" ht="14.25" x14ac:dyDescent="0.2">
      <c r="A73" s="40" t="s">
        <v>48</v>
      </c>
      <c r="B73" s="59" t="s">
        <v>267</v>
      </c>
      <c r="C73" s="52">
        <v>295.73</v>
      </c>
    </row>
    <row r="74" spans="1:3" ht="14.25" x14ac:dyDescent="0.2">
      <c r="A74" s="40" t="s">
        <v>49</v>
      </c>
      <c r="B74" s="59"/>
      <c r="C74" s="52"/>
    </row>
    <row r="75" spans="1:3" ht="14.25" x14ac:dyDescent="0.2">
      <c r="A75" s="35" t="s">
        <v>50</v>
      </c>
      <c r="B75" s="36">
        <v>0</v>
      </c>
      <c r="C75" s="53">
        <v>115.58</v>
      </c>
    </row>
    <row r="76" spans="1:3" x14ac:dyDescent="0.25">
      <c r="A76" s="43"/>
      <c r="B76" s="61"/>
      <c r="C76" s="55"/>
    </row>
    <row r="77" spans="1:3" x14ac:dyDescent="0.25">
      <c r="A77" s="44" t="s">
        <v>30</v>
      </c>
    </row>
    <row r="78" spans="1:3" x14ac:dyDescent="0.25">
      <c r="A78" s="44" t="s">
        <v>34</v>
      </c>
    </row>
    <row r="79" spans="1:3" ht="14.25" x14ac:dyDescent="0.2">
      <c r="A79" s="40" t="s">
        <v>48</v>
      </c>
      <c r="B79" s="59" t="s">
        <v>170</v>
      </c>
      <c r="C79" s="52">
        <v>282.81</v>
      </c>
    </row>
    <row r="80" spans="1:3" ht="14.25" x14ac:dyDescent="0.2">
      <c r="A80" s="40" t="s">
        <v>49</v>
      </c>
      <c r="B80" s="59"/>
      <c r="C80" s="52"/>
    </row>
    <row r="81" spans="1:3" ht="14.25" x14ac:dyDescent="0.2">
      <c r="A81" s="35" t="s">
        <v>50</v>
      </c>
      <c r="B81" s="66">
        <v>1600</v>
      </c>
      <c r="C81" s="53">
        <v>42.99</v>
      </c>
    </row>
    <row r="82" spans="1:3" x14ac:dyDescent="0.25">
      <c r="A82" s="43"/>
      <c r="B82" s="61"/>
      <c r="C82" s="55"/>
    </row>
    <row r="83" spans="1:3" x14ac:dyDescent="0.25">
      <c r="A83" s="44" t="s">
        <v>31</v>
      </c>
    </row>
    <row r="84" spans="1:3" x14ac:dyDescent="0.25">
      <c r="A84" s="44" t="s">
        <v>37</v>
      </c>
    </row>
    <row r="85" spans="1:3" ht="14.25" x14ac:dyDescent="0.2">
      <c r="A85" s="40" t="s">
        <v>48</v>
      </c>
      <c r="B85" s="59" t="s">
        <v>167</v>
      </c>
      <c r="C85" s="52">
        <v>312.02</v>
      </c>
    </row>
    <row r="86" spans="1:3" ht="14.25" x14ac:dyDescent="0.2">
      <c r="A86" s="40" t="s">
        <v>49</v>
      </c>
      <c r="B86" s="59">
        <v>0</v>
      </c>
      <c r="C86" s="52">
        <v>25</v>
      </c>
    </row>
    <row r="87" spans="1:3" ht="14.25" x14ac:dyDescent="0.2">
      <c r="A87" s="35" t="s">
        <v>50</v>
      </c>
      <c r="B87" s="66">
        <v>1300</v>
      </c>
      <c r="C87" s="53">
        <v>33.799999999999997</v>
      </c>
    </row>
    <row r="88" spans="1:3" x14ac:dyDescent="0.25">
      <c r="A88" s="43"/>
      <c r="B88" s="61"/>
      <c r="C88" s="55"/>
    </row>
    <row r="89" spans="1:3" x14ac:dyDescent="0.25">
      <c r="A89" s="44" t="s">
        <v>32</v>
      </c>
    </row>
    <row r="90" spans="1:3" x14ac:dyDescent="0.25">
      <c r="A90" s="44" t="s">
        <v>70</v>
      </c>
    </row>
    <row r="91" spans="1:3" ht="14.25" x14ac:dyDescent="0.2">
      <c r="A91" s="40" t="s">
        <v>48</v>
      </c>
      <c r="B91" s="59" t="s">
        <v>259</v>
      </c>
      <c r="C91" s="52">
        <v>147.94</v>
      </c>
    </row>
    <row r="92" spans="1:3" ht="14.25" x14ac:dyDescent="0.2">
      <c r="A92" s="40" t="s">
        <v>49</v>
      </c>
      <c r="B92" s="59" t="s">
        <v>122</v>
      </c>
      <c r="C92" s="52">
        <v>49.85</v>
      </c>
    </row>
    <row r="93" spans="1:3" ht="14.25" x14ac:dyDescent="0.2">
      <c r="A93" s="35" t="s">
        <v>50</v>
      </c>
      <c r="B93" s="36">
        <v>0</v>
      </c>
      <c r="C93" s="53">
        <v>36</v>
      </c>
    </row>
    <row r="94" spans="1:3" x14ac:dyDescent="0.25">
      <c r="A94" s="43"/>
      <c r="B94" s="61"/>
      <c r="C94" s="55"/>
    </row>
    <row r="95" spans="1:3" x14ac:dyDescent="0.25">
      <c r="A95" s="44" t="s">
        <v>33</v>
      </c>
    </row>
    <row r="96" spans="1:3" x14ac:dyDescent="0.25">
      <c r="A96" s="44" t="s">
        <v>36</v>
      </c>
    </row>
    <row r="97" spans="1:3" ht="14.25" x14ac:dyDescent="0.2">
      <c r="A97" s="40" t="s">
        <v>48</v>
      </c>
      <c r="B97" s="59" t="s">
        <v>168</v>
      </c>
      <c r="C97" s="52">
        <v>275.10000000000002</v>
      </c>
    </row>
    <row r="98" spans="1:3" ht="14.25" x14ac:dyDescent="0.2">
      <c r="A98" s="40" t="s">
        <v>49</v>
      </c>
      <c r="B98" s="59" t="s">
        <v>72</v>
      </c>
      <c r="C98" s="52">
        <v>48.04</v>
      </c>
    </row>
    <row r="99" spans="1:3" ht="14.25" x14ac:dyDescent="0.2">
      <c r="A99" s="35" t="s">
        <v>50</v>
      </c>
      <c r="B99" s="36"/>
      <c r="C99" s="53"/>
    </row>
    <row r="100" spans="1:3" x14ac:dyDescent="0.25">
      <c r="A100" s="43"/>
      <c r="B100" s="61"/>
      <c r="C100" s="55"/>
    </row>
    <row r="101" spans="1:3" x14ac:dyDescent="0.25">
      <c r="A101" s="44" t="s">
        <v>58</v>
      </c>
    </row>
    <row r="102" spans="1:3" x14ac:dyDescent="0.25">
      <c r="A102" s="44" t="s">
        <v>59</v>
      </c>
    </row>
    <row r="103" spans="1:3" x14ac:dyDescent="0.25">
      <c r="A103" s="40" t="s">
        <v>48</v>
      </c>
    </row>
    <row r="104" spans="1:3" ht="14.25" x14ac:dyDescent="0.2">
      <c r="A104" s="40" t="s">
        <v>49</v>
      </c>
      <c r="B104" s="67"/>
      <c r="C104" s="68"/>
    </row>
    <row r="105" spans="1:3" ht="14.25" x14ac:dyDescent="0.2">
      <c r="A105" s="42" t="s">
        <v>50</v>
      </c>
      <c r="B105" s="63">
        <v>0</v>
      </c>
      <c r="C105" s="64">
        <v>29.33</v>
      </c>
    </row>
  </sheetData>
  <mergeCells count="3">
    <mergeCell ref="A1:C1"/>
    <mergeCell ref="A4:C4"/>
    <mergeCell ref="A5:C5"/>
  </mergeCells>
  <pageMargins left="0.7" right="0.7" top="0.75" bottom="0.75" header="0.3" footer="0.3"/>
  <pageSetup scale="98" orientation="portrait" r:id="rId1"/>
  <rowBreaks count="2" manualBreakCount="2">
    <brk id="45" max="2" man="1"/>
    <brk id="82" max="2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4"/>
  <sheetViews>
    <sheetView zoomScaleNormal="100" workbookViewId="0">
      <selection activeCell="A2" sqref="A2"/>
    </sheetView>
  </sheetViews>
  <sheetFormatPr defaultRowHeight="15" x14ac:dyDescent="0.25"/>
  <cols>
    <col min="1" max="1" width="36.85546875" style="44" customWidth="1"/>
    <col min="2" max="2" width="22.85546875" style="62" customWidth="1"/>
    <col min="3" max="3" width="15.85546875" style="56" customWidth="1"/>
    <col min="4" max="16384" width="9.140625" style="31"/>
  </cols>
  <sheetData>
    <row r="1" spans="1:3" ht="20.25" x14ac:dyDescent="0.3">
      <c r="A1" s="102" t="s">
        <v>2</v>
      </c>
      <c r="B1" s="102"/>
      <c r="C1" s="102"/>
    </row>
    <row r="2" spans="1:3" s="33" customFormat="1" ht="23.25" customHeight="1" x14ac:dyDescent="0.25">
      <c r="A2" s="32"/>
      <c r="B2" s="45">
        <v>45199</v>
      </c>
      <c r="C2" s="46"/>
    </row>
    <row r="3" spans="1:3" x14ac:dyDescent="0.25">
      <c r="A3" s="34"/>
      <c r="B3" s="57"/>
      <c r="C3" s="47"/>
    </row>
    <row r="4" spans="1:3" ht="35.25" customHeight="1" x14ac:dyDescent="0.2">
      <c r="A4" s="101" t="s">
        <v>47</v>
      </c>
      <c r="B4" s="101"/>
      <c r="C4" s="101"/>
    </row>
    <row r="5" spans="1:3" x14ac:dyDescent="0.2">
      <c r="A5" s="101"/>
      <c r="B5" s="101"/>
      <c r="C5" s="101"/>
    </row>
    <row r="6" spans="1:3" s="21" customFormat="1" ht="12.75" x14ac:dyDescent="0.25">
      <c r="A6" s="20"/>
      <c r="B6" s="20"/>
      <c r="C6" s="48"/>
    </row>
    <row r="7" spans="1:3" x14ac:dyDescent="0.25">
      <c r="A7" s="34"/>
      <c r="B7" s="57"/>
      <c r="C7" s="47"/>
    </row>
    <row r="8" spans="1:3" x14ac:dyDescent="0.25">
      <c r="A8" s="37" t="s">
        <v>1</v>
      </c>
      <c r="B8" s="37" t="s">
        <v>51</v>
      </c>
      <c r="C8" s="49" t="s">
        <v>52</v>
      </c>
    </row>
    <row r="9" spans="1:3" x14ac:dyDescent="0.25">
      <c r="A9" s="38" t="s">
        <v>5</v>
      </c>
      <c r="B9" s="57"/>
      <c r="C9" s="50"/>
    </row>
    <row r="10" spans="1:3" x14ac:dyDescent="0.25">
      <c r="A10" s="39" t="s">
        <v>6</v>
      </c>
      <c r="B10" s="58"/>
      <c r="C10" s="51"/>
    </row>
    <row r="11" spans="1:3" ht="14.25" x14ac:dyDescent="0.2">
      <c r="A11" s="40" t="s">
        <v>48</v>
      </c>
      <c r="B11" s="59" t="s">
        <v>285</v>
      </c>
      <c r="C11" s="52">
        <v>11758.13</v>
      </c>
    </row>
    <row r="12" spans="1:3" ht="14.25" x14ac:dyDescent="0.2">
      <c r="A12" s="40" t="s">
        <v>49</v>
      </c>
      <c r="B12" s="59" t="s">
        <v>89</v>
      </c>
      <c r="C12" s="52">
        <v>61.39</v>
      </c>
    </row>
    <row r="13" spans="1:3" ht="14.25" x14ac:dyDescent="0.2">
      <c r="A13" s="35" t="s">
        <v>50</v>
      </c>
      <c r="B13" s="36">
        <v>707</v>
      </c>
      <c r="C13" s="53">
        <v>633.4</v>
      </c>
    </row>
    <row r="14" spans="1:3" x14ac:dyDescent="0.25">
      <c r="A14" s="41"/>
      <c r="B14" s="60"/>
      <c r="C14" s="54"/>
    </row>
    <row r="15" spans="1:3" x14ac:dyDescent="0.25">
      <c r="A15" s="39" t="s">
        <v>7</v>
      </c>
      <c r="B15" s="58"/>
      <c r="C15" s="51"/>
    </row>
    <row r="16" spans="1:3" x14ac:dyDescent="0.25">
      <c r="A16" s="34" t="s">
        <v>8</v>
      </c>
      <c r="B16" s="57"/>
      <c r="C16" s="47"/>
    </row>
    <row r="17" spans="1:3" ht="14.25" x14ac:dyDescent="0.2">
      <c r="A17" s="40" t="s">
        <v>48</v>
      </c>
      <c r="B17" s="59">
        <v>0</v>
      </c>
      <c r="C17" s="52">
        <v>20.420000000000002</v>
      </c>
    </row>
    <row r="18" spans="1:3" ht="14.25" x14ac:dyDescent="0.2">
      <c r="A18" s="40" t="s">
        <v>49</v>
      </c>
      <c r="B18" s="59"/>
      <c r="C18" s="52"/>
    </row>
    <row r="19" spans="1:3" ht="14.25" x14ac:dyDescent="0.2">
      <c r="A19" s="35" t="s">
        <v>50</v>
      </c>
      <c r="B19" s="36"/>
      <c r="C19" s="53"/>
    </row>
    <row r="20" spans="1:3" x14ac:dyDescent="0.25">
      <c r="A20" s="41"/>
      <c r="B20" s="60"/>
      <c r="C20" s="54"/>
    </row>
    <row r="21" spans="1:3" x14ac:dyDescent="0.25">
      <c r="A21" s="39" t="s">
        <v>9</v>
      </c>
      <c r="B21" s="58"/>
      <c r="C21" s="51"/>
    </row>
    <row r="22" spans="1:3" x14ac:dyDescent="0.25">
      <c r="A22" s="34" t="s">
        <v>54</v>
      </c>
      <c r="B22" s="57"/>
      <c r="C22" s="47"/>
    </row>
    <row r="23" spans="1:3" ht="14.25" x14ac:dyDescent="0.2">
      <c r="A23" s="40" t="s">
        <v>48</v>
      </c>
      <c r="B23" s="59" t="s">
        <v>282</v>
      </c>
      <c r="C23" s="52">
        <v>252.34</v>
      </c>
    </row>
    <row r="24" spans="1:3" ht="14.25" x14ac:dyDescent="0.2">
      <c r="A24" s="40" t="s">
        <v>49</v>
      </c>
      <c r="B24" s="59" t="s">
        <v>82</v>
      </c>
      <c r="C24" s="52">
        <v>48.83</v>
      </c>
    </row>
    <row r="25" spans="1:3" ht="14.25" x14ac:dyDescent="0.2">
      <c r="A25" s="35" t="s">
        <v>50</v>
      </c>
      <c r="B25" s="36">
        <v>2</v>
      </c>
      <c r="C25" s="53">
        <v>32.86</v>
      </c>
    </row>
    <row r="26" spans="1:3" x14ac:dyDescent="0.25">
      <c r="A26" s="41"/>
      <c r="B26" s="60"/>
      <c r="C26" s="54"/>
    </row>
    <row r="27" spans="1:3" x14ac:dyDescent="0.25">
      <c r="A27" s="39" t="s">
        <v>55</v>
      </c>
      <c r="B27" s="58"/>
      <c r="C27" s="51"/>
    </row>
    <row r="28" spans="1:3" x14ac:dyDescent="0.25">
      <c r="A28" s="39" t="s">
        <v>56</v>
      </c>
      <c r="B28" s="58"/>
      <c r="C28" s="51"/>
    </row>
    <row r="29" spans="1:3" ht="14.25" x14ac:dyDescent="0.2">
      <c r="A29" s="40" t="s">
        <v>48</v>
      </c>
      <c r="B29" s="59" t="s">
        <v>281</v>
      </c>
      <c r="C29" s="52">
        <v>322.05</v>
      </c>
    </row>
    <row r="30" spans="1:3" ht="14.25" x14ac:dyDescent="0.2">
      <c r="A30" s="40" t="s">
        <v>49</v>
      </c>
      <c r="B30" s="59" t="s">
        <v>81</v>
      </c>
      <c r="C30" s="52">
        <v>51.79</v>
      </c>
    </row>
    <row r="31" spans="1:3" ht="14.25" x14ac:dyDescent="0.2">
      <c r="A31" s="35" t="s">
        <v>50</v>
      </c>
      <c r="B31" s="36">
        <v>3</v>
      </c>
      <c r="C31" s="53">
        <v>32.86</v>
      </c>
    </row>
    <row r="32" spans="1:3" x14ac:dyDescent="0.25">
      <c r="A32" s="41"/>
      <c r="B32" s="60"/>
      <c r="C32" s="54"/>
    </row>
    <row r="33" spans="1:3" x14ac:dyDescent="0.25">
      <c r="A33" s="39" t="s">
        <v>12</v>
      </c>
      <c r="B33" s="58"/>
      <c r="C33" s="51"/>
    </row>
    <row r="34" spans="1:3" x14ac:dyDescent="0.25">
      <c r="A34" s="34" t="s">
        <v>13</v>
      </c>
      <c r="B34" s="57"/>
      <c r="C34" s="47"/>
    </row>
    <row r="35" spans="1:3" ht="14.25" x14ac:dyDescent="0.2">
      <c r="A35" s="40" t="s">
        <v>48</v>
      </c>
      <c r="B35" s="59" t="s">
        <v>280</v>
      </c>
      <c r="C35" s="52">
        <v>2009.81</v>
      </c>
    </row>
    <row r="36" spans="1:3" ht="14.25" x14ac:dyDescent="0.2">
      <c r="A36" s="40" t="s">
        <v>49</v>
      </c>
      <c r="B36" s="59" t="s">
        <v>122</v>
      </c>
      <c r="C36" s="52">
        <v>52.31</v>
      </c>
    </row>
    <row r="37" spans="1:3" ht="14.25" x14ac:dyDescent="0.2">
      <c r="A37" s="35" t="s">
        <v>50</v>
      </c>
      <c r="B37" s="36">
        <v>42</v>
      </c>
      <c r="C37" s="53">
        <v>43.28</v>
      </c>
    </row>
    <row r="38" spans="1:3" x14ac:dyDescent="0.25">
      <c r="A38" s="41"/>
      <c r="B38" s="60"/>
      <c r="C38" s="54"/>
    </row>
    <row r="39" spans="1:3" x14ac:dyDescent="0.25">
      <c r="A39" s="39" t="s">
        <v>14</v>
      </c>
      <c r="B39" s="58"/>
      <c r="C39" s="51"/>
    </row>
    <row r="40" spans="1:3" x14ac:dyDescent="0.25">
      <c r="A40" s="34" t="s">
        <v>15</v>
      </c>
      <c r="B40" s="57"/>
      <c r="C40" s="47"/>
    </row>
    <row r="41" spans="1:3" ht="14.25" x14ac:dyDescent="0.2">
      <c r="A41" s="40" t="s">
        <v>48</v>
      </c>
      <c r="B41" s="59" t="s">
        <v>279</v>
      </c>
      <c r="C41" s="52">
        <v>368.74</v>
      </c>
    </row>
    <row r="42" spans="1:3" ht="14.25" x14ac:dyDescent="0.2">
      <c r="A42" s="40" t="s">
        <v>49</v>
      </c>
      <c r="B42" s="59">
        <v>0</v>
      </c>
      <c r="C42" s="52">
        <v>51.79</v>
      </c>
    </row>
    <row r="43" spans="1:3" ht="14.25" x14ac:dyDescent="0.2">
      <c r="A43" s="35" t="s">
        <v>50</v>
      </c>
      <c r="B43" s="36">
        <v>37</v>
      </c>
      <c r="C43" s="53">
        <v>40.83</v>
      </c>
    </row>
    <row r="44" spans="1:3" x14ac:dyDescent="0.25">
      <c r="A44" s="41"/>
      <c r="B44" s="60"/>
      <c r="C44" s="54"/>
    </row>
    <row r="45" spans="1:3" x14ac:dyDescent="0.25">
      <c r="A45" s="39" t="s">
        <v>18</v>
      </c>
      <c r="B45" s="58"/>
      <c r="C45" s="51"/>
    </row>
    <row r="46" spans="1:3" x14ac:dyDescent="0.25">
      <c r="A46" s="34" t="s">
        <v>19</v>
      </c>
      <c r="B46" s="57"/>
      <c r="C46" s="47"/>
    </row>
    <row r="47" spans="1:3" ht="14.25" x14ac:dyDescent="0.2">
      <c r="A47" s="40" t="s">
        <v>48</v>
      </c>
      <c r="B47" s="59" t="s">
        <v>174</v>
      </c>
      <c r="C47" s="52">
        <v>143.82</v>
      </c>
    </row>
    <row r="48" spans="1:3" ht="14.25" x14ac:dyDescent="0.2">
      <c r="A48" s="40" t="s">
        <v>49</v>
      </c>
      <c r="B48" s="59"/>
      <c r="C48" s="52"/>
    </row>
    <row r="49" spans="1:3" ht="14.25" x14ac:dyDescent="0.2">
      <c r="A49" s="35" t="s">
        <v>50</v>
      </c>
      <c r="B49" s="36">
        <v>100</v>
      </c>
      <c r="C49" s="53">
        <v>30.18</v>
      </c>
    </row>
    <row r="50" spans="1:3" x14ac:dyDescent="0.25">
      <c r="A50" s="41"/>
      <c r="B50" s="60"/>
      <c r="C50" s="54"/>
    </row>
    <row r="51" spans="1:3" x14ac:dyDescent="0.25">
      <c r="A51" s="34" t="s">
        <v>20</v>
      </c>
      <c r="B51" s="57"/>
      <c r="C51" s="47"/>
    </row>
    <row r="52" spans="1:3" x14ac:dyDescent="0.25">
      <c r="A52" s="34" t="s">
        <v>22</v>
      </c>
      <c r="B52" s="57"/>
      <c r="C52" s="47"/>
    </row>
    <row r="53" spans="1:3" ht="14.25" x14ac:dyDescent="0.2">
      <c r="A53" s="40" t="s">
        <v>48</v>
      </c>
      <c r="B53" s="59" t="s">
        <v>283</v>
      </c>
      <c r="C53" s="52">
        <v>5043.3900000000003</v>
      </c>
    </row>
    <row r="54" spans="1:3" ht="14.25" x14ac:dyDescent="0.2">
      <c r="A54" s="40" t="s">
        <v>49</v>
      </c>
      <c r="B54" s="59" t="s">
        <v>125</v>
      </c>
      <c r="C54" s="52">
        <v>387.29</v>
      </c>
    </row>
    <row r="55" spans="1:3" ht="14.25" x14ac:dyDescent="0.2">
      <c r="A55" s="35" t="s">
        <v>50</v>
      </c>
      <c r="B55" s="36">
        <f>93+908+1118</f>
        <v>2119</v>
      </c>
      <c r="C55" s="53">
        <f>293.67+989.61</f>
        <v>1283.28</v>
      </c>
    </row>
    <row r="56" spans="1:3" x14ac:dyDescent="0.25">
      <c r="A56" s="41"/>
      <c r="B56" s="60"/>
      <c r="C56" s="54"/>
    </row>
    <row r="57" spans="1:3" x14ac:dyDescent="0.25">
      <c r="A57" s="34" t="s">
        <v>23</v>
      </c>
      <c r="B57" s="57"/>
      <c r="C57" s="47"/>
    </row>
    <row r="58" spans="1:3" x14ac:dyDescent="0.25">
      <c r="A58" s="34" t="s">
        <v>24</v>
      </c>
      <c r="B58" s="57"/>
      <c r="C58" s="47"/>
    </row>
    <row r="59" spans="1:3" x14ac:dyDescent="0.25">
      <c r="A59" s="34" t="s">
        <v>25</v>
      </c>
      <c r="B59" s="57"/>
      <c r="C59" s="47"/>
    </row>
    <row r="60" spans="1:3" ht="14.25" x14ac:dyDescent="0.2">
      <c r="A60" s="40" t="s">
        <v>48</v>
      </c>
      <c r="B60" s="59" t="s">
        <v>269</v>
      </c>
      <c r="C60" s="52">
        <v>256.76</v>
      </c>
    </row>
    <row r="61" spans="1:3" ht="14.25" x14ac:dyDescent="0.2">
      <c r="A61" s="40" t="s">
        <v>49</v>
      </c>
      <c r="B61" s="59"/>
      <c r="C61" s="52"/>
    </row>
    <row r="62" spans="1:3" ht="14.25" x14ac:dyDescent="0.2">
      <c r="A62" s="35" t="s">
        <v>50</v>
      </c>
      <c r="B62" s="36"/>
      <c r="C62" s="53"/>
    </row>
    <row r="63" spans="1:3" x14ac:dyDescent="0.25">
      <c r="A63" s="43"/>
      <c r="B63" s="61"/>
      <c r="C63" s="55"/>
    </row>
    <row r="64" spans="1:3" x14ac:dyDescent="0.25">
      <c r="A64" s="34" t="s">
        <v>26</v>
      </c>
      <c r="B64" s="57"/>
      <c r="C64" s="47"/>
    </row>
    <row r="65" spans="1:3" x14ac:dyDescent="0.25">
      <c r="A65" s="34" t="s">
        <v>27</v>
      </c>
      <c r="B65" s="57"/>
      <c r="C65" s="47"/>
    </row>
    <row r="66" spans="1:3" ht="14.25" x14ac:dyDescent="0.2">
      <c r="A66" s="40" t="s">
        <v>48</v>
      </c>
      <c r="B66" s="59" t="s">
        <v>284</v>
      </c>
      <c r="C66" s="52">
        <v>167.04</v>
      </c>
    </row>
    <row r="67" spans="1:3" ht="14.25" x14ac:dyDescent="0.2">
      <c r="A67" s="40" t="s">
        <v>49</v>
      </c>
      <c r="B67" s="59"/>
      <c r="C67" s="52"/>
    </row>
    <row r="68" spans="1:3" ht="14.25" x14ac:dyDescent="0.2">
      <c r="A68" s="35" t="s">
        <v>50</v>
      </c>
      <c r="B68" s="36">
        <v>0</v>
      </c>
      <c r="C68" s="53">
        <v>120.96</v>
      </c>
    </row>
    <row r="69" spans="1:3" x14ac:dyDescent="0.25">
      <c r="A69" s="43"/>
      <c r="B69" s="61"/>
      <c r="C69" s="55"/>
    </row>
    <row r="70" spans="1:3" x14ac:dyDescent="0.25">
      <c r="A70" s="44" t="s">
        <v>28</v>
      </c>
    </row>
    <row r="71" spans="1:3" x14ac:dyDescent="0.25">
      <c r="A71" s="44" t="s">
        <v>29</v>
      </c>
    </row>
    <row r="72" spans="1:3" ht="14.25" x14ac:dyDescent="0.2">
      <c r="A72" s="40" t="s">
        <v>48</v>
      </c>
      <c r="B72" s="59" t="s">
        <v>276</v>
      </c>
      <c r="C72" s="52">
        <v>316.64999999999998</v>
      </c>
    </row>
    <row r="73" spans="1:3" ht="14.25" x14ac:dyDescent="0.2">
      <c r="A73" s="40" t="s">
        <v>49</v>
      </c>
      <c r="B73" s="59"/>
      <c r="C73" s="52"/>
    </row>
    <row r="74" spans="1:3" ht="14.25" x14ac:dyDescent="0.2">
      <c r="A74" s="35" t="s">
        <v>50</v>
      </c>
      <c r="B74" s="36">
        <v>0</v>
      </c>
      <c r="C74" s="53">
        <v>119.96</v>
      </c>
    </row>
    <row r="75" spans="1:3" x14ac:dyDescent="0.25">
      <c r="A75" s="43"/>
      <c r="B75" s="61"/>
      <c r="C75" s="55"/>
    </row>
    <row r="76" spans="1:3" x14ac:dyDescent="0.25">
      <c r="A76" s="44" t="s">
        <v>30</v>
      </c>
    </row>
    <row r="77" spans="1:3" x14ac:dyDescent="0.25">
      <c r="A77" s="44" t="s">
        <v>34</v>
      </c>
    </row>
    <row r="78" spans="1:3" ht="14.25" x14ac:dyDescent="0.2">
      <c r="A78" s="40" t="s">
        <v>48</v>
      </c>
      <c r="B78" s="59" t="s">
        <v>173</v>
      </c>
      <c r="C78" s="52">
        <v>230.25</v>
      </c>
    </row>
    <row r="79" spans="1:3" ht="14.25" x14ac:dyDescent="0.2">
      <c r="A79" s="40" t="s">
        <v>49</v>
      </c>
      <c r="B79" s="59"/>
      <c r="C79" s="52"/>
    </row>
    <row r="80" spans="1:3" ht="14.25" x14ac:dyDescent="0.2">
      <c r="A80" s="35" t="s">
        <v>50</v>
      </c>
      <c r="B80" s="66">
        <v>1400</v>
      </c>
      <c r="C80" s="53">
        <v>41.28</v>
      </c>
    </row>
    <row r="81" spans="1:3" x14ac:dyDescent="0.25">
      <c r="A81" s="43"/>
      <c r="B81" s="61"/>
      <c r="C81" s="55"/>
    </row>
    <row r="82" spans="1:3" x14ac:dyDescent="0.25">
      <c r="A82" s="44" t="s">
        <v>31</v>
      </c>
    </row>
    <row r="83" spans="1:3" x14ac:dyDescent="0.25">
      <c r="A83" s="44" t="s">
        <v>37</v>
      </c>
    </row>
    <row r="84" spans="1:3" ht="14.25" x14ac:dyDescent="0.2">
      <c r="A84" s="40" t="s">
        <v>48</v>
      </c>
      <c r="B84" s="59" t="s">
        <v>172</v>
      </c>
      <c r="C84" s="52">
        <v>179.62</v>
      </c>
    </row>
    <row r="85" spans="1:3" ht="14.25" x14ac:dyDescent="0.2">
      <c r="A85" s="40" t="s">
        <v>49</v>
      </c>
      <c r="B85" s="59">
        <v>0</v>
      </c>
      <c r="C85" s="52">
        <v>25</v>
      </c>
    </row>
    <row r="86" spans="1:3" ht="14.25" x14ac:dyDescent="0.2">
      <c r="A86" s="35" t="s">
        <v>50</v>
      </c>
      <c r="B86" s="36">
        <v>800</v>
      </c>
      <c r="C86" s="53">
        <v>32</v>
      </c>
    </row>
    <row r="87" spans="1:3" x14ac:dyDescent="0.25">
      <c r="A87" s="43"/>
      <c r="B87" s="61"/>
      <c r="C87" s="55"/>
    </row>
    <row r="88" spans="1:3" x14ac:dyDescent="0.25">
      <c r="A88" s="44" t="s">
        <v>32</v>
      </c>
    </row>
    <row r="89" spans="1:3" x14ac:dyDescent="0.25">
      <c r="A89" s="44" t="s">
        <v>70</v>
      </c>
    </row>
    <row r="90" spans="1:3" ht="14.25" x14ac:dyDescent="0.2">
      <c r="A90" s="40" t="s">
        <v>48</v>
      </c>
      <c r="B90" s="59" t="s">
        <v>270</v>
      </c>
      <c r="C90" s="52">
        <v>164.19</v>
      </c>
    </row>
    <row r="91" spans="1:3" ht="14.25" x14ac:dyDescent="0.2">
      <c r="A91" s="40" t="s">
        <v>49</v>
      </c>
      <c r="B91" s="59"/>
      <c r="C91" s="52"/>
    </row>
    <row r="92" spans="1:3" ht="14.25" x14ac:dyDescent="0.2">
      <c r="A92" s="35" t="s">
        <v>50</v>
      </c>
      <c r="B92" s="36">
        <v>0</v>
      </c>
      <c r="C92" s="53">
        <v>36</v>
      </c>
    </row>
    <row r="93" spans="1:3" x14ac:dyDescent="0.25">
      <c r="A93" s="43"/>
      <c r="B93" s="61"/>
      <c r="C93" s="55"/>
    </row>
    <row r="94" spans="1:3" x14ac:dyDescent="0.25">
      <c r="A94" s="44" t="s">
        <v>33</v>
      </c>
    </row>
    <row r="95" spans="1:3" x14ac:dyDescent="0.25">
      <c r="A95" s="44" t="s">
        <v>36</v>
      </c>
    </row>
    <row r="96" spans="1:3" ht="14.25" x14ac:dyDescent="0.2">
      <c r="A96" s="40" t="s">
        <v>48</v>
      </c>
      <c r="B96" s="59" t="s">
        <v>171</v>
      </c>
      <c r="C96" s="52">
        <v>221.26</v>
      </c>
    </row>
    <row r="97" spans="1:3" ht="14.25" x14ac:dyDescent="0.2">
      <c r="A97" s="40" t="s">
        <v>49</v>
      </c>
      <c r="B97" s="59" t="s">
        <v>72</v>
      </c>
      <c r="C97" s="52">
        <v>48.04</v>
      </c>
    </row>
    <row r="98" spans="1:3" ht="14.25" x14ac:dyDescent="0.2">
      <c r="A98" s="35" t="s">
        <v>50</v>
      </c>
      <c r="B98" s="36"/>
      <c r="C98" s="53"/>
    </row>
    <row r="99" spans="1:3" x14ac:dyDescent="0.25">
      <c r="A99" s="43"/>
      <c r="B99" s="61"/>
      <c r="C99" s="55"/>
    </row>
    <row r="100" spans="1:3" x14ac:dyDescent="0.25">
      <c r="A100" s="44" t="s">
        <v>58</v>
      </c>
    </row>
    <row r="101" spans="1:3" x14ac:dyDescent="0.25">
      <c r="A101" s="44" t="s">
        <v>59</v>
      </c>
    </row>
    <row r="102" spans="1:3" x14ac:dyDescent="0.25">
      <c r="A102" s="40" t="s">
        <v>48</v>
      </c>
    </row>
    <row r="103" spans="1:3" x14ac:dyDescent="0.25">
      <c r="A103" s="40" t="s">
        <v>49</v>
      </c>
    </row>
    <row r="104" spans="1:3" ht="14.25" x14ac:dyDescent="0.2">
      <c r="A104" s="42" t="s">
        <v>50</v>
      </c>
      <c r="B104" s="63">
        <v>0</v>
      </c>
      <c r="C104" s="64">
        <v>29.33</v>
      </c>
    </row>
  </sheetData>
  <mergeCells count="3">
    <mergeCell ref="A1:C1"/>
    <mergeCell ref="A4:C4"/>
    <mergeCell ref="A5:C5"/>
  </mergeCells>
  <pageMargins left="0.7" right="0.7" top="0.75" bottom="0.75" header="0.3" footer="0.3"/>
  <pageSetup scale="98" orientation="portrait" r:id="rId1"/>
  <rowBreaks count="2" manualBreakCount="2">
    <brk id="44" max="2" man="1"/>
    <brk id="81" max="2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5"/>
  <sheetViews>
    <sheetView tabSelected="1" zoomScaleNormal="100" workbookViewId="0">
      <selection activeCell="A2" sqref="A2"/>
    </sheetView>
  </sheetViews>
  <sheetFormatPr defaultRowHeight="15" x14ac:dyDescent="0.25"/>
  <cols>
    <col min="1" max="1" width="36.7109375" style="44" customWidth="1"/>
    <col min="2" max="2" width="19.7109375" style="90" bestFit="1" customWidth="1"/>
    <col min="3" max="3" width="13.5703125" style="56" bestFit="1" customWidth="1"/>
    <col min="4" max="16384" width="9.140625" style="31"/>
  </cols>
  <sheetData>
    <row r="1" spans="1:3" ht="20.25" x14ac:dyDescent="0.3">
      <c r="A1" s="102" t="s">
        <v>2</v>
      </c>
      <c r="B1" s="102"/>
      <c r="C1" s="102"/>
    </row>
    <row r="2" spans="1:3" s="33" customFormat="1" ht="23.25" customHeight="1" x14ac:dyDescent="0.25">
      <c r="A2" s="32"/>
      <c r="B2" s="97">
        <v>44865</v>
      </c>
      <c r="C2" s="46"/>
    </row>
    <row r="3" spans="1:3" x14ac:dyDescent="0.25">
      <c r="A3" s="34"/>
      <c r="B3" s="82"/>
      <c r="C3" s="47"/>
    </row>
    <row r="4" spans="1:3" ht="35.25" customHeight="1" x14ac:dyDescent="0.2">
      <c r="A4" s="101" t="s">
        <v>47</v>
      </c>
      <c r="B4" s="101"/>
      <c r="C4" s="101"/>
    </row>
    <row r="5" spans="1:3" x14ac:dyDescent="0.2">
      <c r="A5" s="101"/>
      <c r="B5" s="101"/>
      <c r="C5" s="101"/>
    </row>
    <row r="6" spans="1:3" s="21" customFormat="1" ht="12.75" x14ac:dyDescent="0.25">
      <c r="A6" s="20"/>
      <c r="B6" s="83"/>
      <c r="C6" s="48"/>
    </row>
    <row r="7" spans="1:3" x14ac:dyDescent="0.25">
      <c r="A7" s="34"/>
      <c r="B7" s="82"/>
      <c r="C7" s="47"/>
    </row>
    <row r="8" spans="1:3" x14ac:dyDescent="0.25">
      <c r="A8" s="37" t="s">
        <v>1</v>
      </c>
      <c r="B8" s="84" t="s">
        <v>51</v>
      </c>
      <c r="C8" s="49" t="s">
        <v>52</v>
      </c>
    </row>
    <row r="9" spans="1:3" x14ac:dyDescent="0.25">
      <c r="A9" s="38" t="s">
        <v>5</v>
      </c>
      <c r="B9" s="82"/>
      <c r="C9" s="50"/>
    </row>
    <row r="10" spans="1:3" x14ac:dyDescent="0.25">
      <c r="A10" s="39" t="s">
        <v>6</v>
      </c>
      <c r="B10" s="85"/>
      <c r="C10" s="51"/>
    </row>
    <row r="11" spans="1:3" ht="14.25" x14ac:dyDescent="0.2">
      <c r="A11" s="40" t="s">
        <v>48</v>
      </c>
      <c r="B11" s="86" t="s">
        <v>176</v>
      </c>
      <c r="C11" s="52">
        <v>9946.41</v>
      </c>
    </row>
    <row r="12" spans="1:3" ht="14.25" x14ac:dyDescent="0.2">
      <c r="A12" s="40" t="s">
        <v>49</v>
      </c>
      <c r="B12" s="86" t="s">
        <v>73</v>
      </c>
      <c r="C12" s="52">
        <v>71.09</v>
      </c>
    </row>
    <row r="13" spans="1:3" ht="14.25" x14ac:dyDescent="0.2">
      <c r="A13" s="35" t="s">
        <v>50</v>
      </c>
      <c r="B13" s="87">
        <f>2+114</f>
        <v>116</v>
      </c>
      <c r="C13" s="53">
        <f>81.33+295.63</f>
        <v>376.96</v>
      </c>
    </row>
    <row r="14" spans="1:3" x14ac:dyDescent="0.25">
      <c r="A14" s="41"/>
      <c r="B14" s="88"/>
      <c r="C14" s="54"/>
    </row>
    <row r="15" spans="1:3" x14ac:dyDescent="0.25">
      <c r="A15" s="39" t="s">
        <v>7</v>
      </c>
      <c r="B15" s="85"/>
      <c r="C15" s="51"/>
    </row>
    <row r="16" spans="1:3" x14ac:dyDescent="0.25">
      <c r="A16" s="34" t="s">
        <v>8</v>
      </c>
      <c r="B16" s="82"/>
      <c r="C16" s="47"/>
    </row>
    <row r="17" spans="1:3" ht="14.25" x14ac:dyDescent="0.2">
      <c r="A17" s="40" t="s">
        <v>48</v>
      </c>
      <c r="B17" s="86">
        <v>0</v>
      </c>
      <c r="C17" s="52">
        <v>13.88</v>
      </c>
    </row>
    <row r="18" spans="1:3" ht="14.25" x14ac:dyDescent="0.2">
      <c r="A18" s="40" t="s">
        <v>49</v>
      </c>
      <c r="B18" s="86"/>
      <c r="C18" s="52"/>
    </row>
    <row r="19" spans="1:3" ht="14.25" x14ac:dyDescent="0.2">
      <c r="A19" s="35" t="s">
        <v>50</v>
      </c>
      <c r="B19" s="87"/>
      <c r="C19" s="53"/>
    </row>
    <row r="20" spans="1:3" x14ac:dyDescent="0.25">
      <c r="A20" s="41"/>
      <c r="B20" s="88"/>
      <c r="C20" s="54"/>
    </row>
    <row r="21" spans="1:3" x14ac:dyDescent="0.25">
      <c r="A21" s="39" t="s">
        <v>9</v>
      </c>
      <c r="B21" s="85"/>
      <c r="C21" s="51"/>
    </row>
    <row r="22" spans="1:3" x14ac:dyDescent="0.25">
      <c r="A22" s="34" t="s">
        <v>54</v>
      </c>
      <c r="B22" s="82"/>
      <c r="C22" s="47"/>
    </row>
    <row r="23" spans="1:3" ht="14.25" x14ac:dyDescent="0.2">
      <c r="A23" s="40" t="s">
        <v>48</v>
      </c>
      <c r="B23" s="86" t="s">
        <v>180</v>
      </c>
      <c r="C23" s="52">
        <v>73.61</v>
      </c>
    </row>
    <row r="24" spans="1:3" ht="14.25" x14ac:dyDescent="0.2">
      <c r="A24" s="40" t="s">
        <v>49</v>
      </c>
      <c r="B24" s="86">
        <v>2</v>
      </c>
      <c r="C24" s="52">
        <v>45.12</v>
      </c>
    </row>
    <row r="25" spans="1:3" ht="14.25" x14ac:dyDescent="0.2">
      <c r="A25" s="35" t="s">
        <v>50</v>
      </c>
      <c r="B25" s="87">
        <v>0</v>
      </c>
      <c r="C25" s="53">
        <v>32.86</v>
      </c>
    </row>
    <row r="26" spans="1:3" x14ac:dyDescent="0.25">
      <c r="A26" s="41"/>
      <c r="B26" s="88"/>
      <c r="C26" s="54"/>
    </row>
    <row r="27" spans="1:3" x14ac:dyDescent="0.25">
      <c r="A27" s="39" t="s">
        <v>55</v>
      </c>
      <c r="B27" s="85"/>
      <c r="C27" s="51"/>
    </row>
    <row r="28" spans="1:3" x14ac:dyDescent="0.25">
      <c r="A28" s="39" t="s">
        <v>56</v>
      </c>
      <c r="B28" s="85"/>
      <c r="C28" s="51"/>
    </row>
    <row r="29" spans="1:3" ht="14.25" x14ac:dyDescent="0.2">
      <c r="A29" s="40" t="s">
        <v>48</v>
      </c>
      <c r="B29" s="86" t="s">
        <v>179</v>
      </c>
      <c r="C29" s="52">
        <v>339.38</v>
      </c>
    </row>
    <row r="30" spans="1:3" ht="14.25" x14ac:dyDescent="0.2">
      <c r="A30" s="40" t="s">
        <v>49</v>
      </c>
      <c r="B30" s="86">
        <v>8</v>
      </c>
      <c r="C30" s="52">
        <v>51.97</v>
      </c>
    </row>
    <row r="31" spans="1:3" ht="14.25" x14ac:dyDescent="0.2">
      <c r="A31" s="35" t="s">
        <v>50</v>
      </c>
      <c r="B31" s="87">
        <v>8</v>
      </c>
      <c r="C31" s="53">
        <v>32.86</v>
      </c>
    </row>
    <row r="32" spans="1:3" x14ac:dyDescent="0.25">
      <c r="A32" s="34"/>
      <c r="B32" s="82"/>
      <c r="C32" s="47"/>
    </row>
    <row r="33" spans="1:3" x14ac:dyDescent="0.25">
      <c r="A33" s="41"/>
      <c r="B33" s="88"/>
      <c r="C33" s="54"/>
    </row>
    <row r="34" spans="1:3" x14ac:dyDescent="0.25">
      <c r="A34" s="39" t="s">
        <v>12</v>
      </c>
      <c r="B34" s="85"/>
      <c r="C34" s="51"/>
    </row>
    <row r="35" spans="1:3" x14ac:dyDescent="0.25">
      <c r="A35" s="34" t="s">
        <v>13</v>
      </c>
      <c r="B35" s="82"/>
      <c r="C35" s="47"/>
    </row>
    <row r="36" spans="1:3" ht="14.25" x14ac:dyDescent="0.2">
      <c r="A36" s="40" t="s">
        <v>48</v>
      </c>
      <c r="B36" s="86" t="s">
        <v>178</v>
      </c>
      <c r="C36" s="52">
        <v>1806.76</v>
      </c>
    </row>
    <row r="37" spans="1:3" ht="14.25" x14ac:dyDescent="0.2">
      <c r="A37" s="40" t="s">
        <v>49</v>
      </c>
      <c r="B37" s="86" t="s">
        <v>74</v>
      </c>
      <c r="C37" s="52">
        <v>170.02</v>
      </c>
    </row>
    <row r="38" spans="1:3" ht="14.25" x14ac:dyDescent="0.2">
      <c r="A38" s="35" t="s">
        <v>50</v>
      </c>
      <c r="B38" s="87">
        <v>35</v>
      </c>
      <c r="C38" s="53">
        <v>40.299999999999997</v>
      </c>
    </row>
    <row r="39" spans="1:3" x14ac:dyDescent="0.25">
      <c r="A39" s="41"/>
      <c r="B39" s="88"/>
      <c r="C39" s="54"/>
    </row>
    <row r="40" spans="1:3" x14ac:dyDescent="0.25">
      <c r="A40" s="39" t="s">
        <v>14</v>
      </c>
      <c r="B40" s="85"/>
      <c r="C40" s="51"/>
    </row>
    <row r="41" spans="1:3" x14ac:dyDescent="0.25">
      <c r="A41" s="34" t="s">
        <v>15</v>
      </c>
      <c r="B41" s="82"/>
      <c r="C41" s="47"/>
    </row>
    <row r="42" spans="1:3" ht="14.25" x14ac:dyDescent="0.2">
      <c r="A42" s="40" t="s">
        <v>48</v>
      </c>
      <c r="B42" s="86" t="s">
        <v>177</v>
      </c>
      <c r="C42" s="52">
        <v>174.99</v>
      </c>
    </row>
    <row r="43" spans="1:3" ht="14.25" x14ac:dyDescent="0.2">
      <c r="A43" s="40" t="s">
        <v>49</v>
      </c>
      <c r="B43" s="86">
        <v>0</v>
      </c>
      <c r="C43" s="52">
        <v>46.38</v>
      </c>
    </row>
    <row r="44" spans="1:3" ht="14.25" x14ac:dyDescent="0.2">
      <c r="A44" s="35" t="s">
        <v>50</v>
      </c>
      <c r="B44" s="87">
        <v>13</v>
      </c>
      <c r="C44" s="53">
        <v>35.46</v>
      </c>
    </row>
    <row r="45" spans="1:3" x14ac:dyDescent="0.25">
      <c r="A45" s="41"/>
      <c r="B45" s="88"/>
      <c r="C45" s="54"/>
    </row>
    <row r="46" spans="1:3" x14ac:dyDescent="0.25">
      <c r="A46" s="39" t="s">
        <v>18</v>
      </c>
      <c r="B46" s="85"/>
      <c r="C46" s="51"/>
    </row>
    <row r="47" spans="1:3" x14ac:dyDescent="0.25">
      <c r="A47" s="34" t="s">
        <v>19</v>
      </c>
      <c r="B47" s="82"/>
      <c r="C47" s="47"/>
    </row>
    <row r="48" spans="1:3" ht="14.25" x14ac:dyDescent="0.2">
      <c r="A48" s="40" t="s">
        <v>48</v>
      </c>
      <c r="B48" s="86" t="s">
        <v>129</v>
      </c>
      <c r="C48" s="52">
        <v>198.51</v>
      </c>
    </row>
    <row r="49" spans="1:3" ht="14.25" x14ac:dyDescent="0.2">
      <c r="A49" s="40" t="s">
        <v>49</v>
      </c>
      <c r="B49" s="86"/>
      <c r="C49" s="52"/>
    </row>
    <row r="50" spans="1:3" ht="14.25" x14ac:dyDescent="0.2">
      <c r="A50" s="35" t="s">
        <v>50</v>
      </c>
      <c r="B50" s="87">
        <v>3100</v>
      </c>
      <c r="C50" s="53">
        <v>56.09</v>
      </c>
    </row>
    <row r="51" spans="1:3" x14ac:dyDescent="0.25">
      <c r="A51" s="41"/>
      <c r="B51" s="88"/>
      <c r="C51" s="54"/>
    </row>
    <row r="52" spans="1:3" x14ac:dyDescent="0.25">
      <c r="A52" s="34" t="s">
        <v>20</v>
      </c>
      <c r="B52" s="82"/>
      <c r="C52" s="47"/>
    </row>
    <row r="53" spans="1:3" x14ac:dyDescent="0.25">
      <c r="A53" s="34" t="s">
        <v>22</v>
      </c>
      <c r="B53" s="82"/>
      <c r="C53" s="47"/>
    </row>
    <row r="54" spans="1:3" ht="14.25" x14ac:dyDescent="0.2">
      <c r="A54" s="40" t="s">
        <v>48</v>
      </c>
      <c r="B54" s="86" t="s">
        <v>175</v>
      </c>
      <c r="C54" s="52">
        <f>50.57+3453.52+26.91</f>
        <v>3531</v>
      </c>
    </row>
    <row r="55" spans="1:3" ht="14.25" x14ac:dyDescent="0.2">
      <c r="A55" s="40" t="s">
        <v>49</v>
      </c>
      <c r="B55" s="86" t="s">
        <v>75</v>
      </c>
      <c r="C55" s="52">
        <v>648.27</v>
      </c>
    </row>
    <row r="56" spans="1:3" ht="14.25" x14ac:dyDescent="0.2">
      <c r="A56" s="35" t="s">
        <v>50</v>
      </c>
      <c r="B56" s="87">
        <f>10+1777+794+1182</f>
        <v>3763</v>
      </c>
      <c r="C56" s="53">
        <f>1006.43+958.09</f>
        <v>1964.52</v>
      </c>
    </row>
    <row r="57" spans="1:3" x14ac:dyDescent="0.25">
      <c r="A57" s="41"/>
      <c r="B57" s="88"/>
      <c r="C57" s="54"/>
    </row>
    <row r="58" spans="1:3" x14ac:dyDescent="0.25">
      <c r="A58" s="34" t="s">
        <v>23</v>
      </c>
      <c r="B58" s="82"/>
      <c r="C58" s="47"/>
    </row>
    <row r="59" spans="1:3" x14ac:dyDescent="0.25">
      <c r="A59" s="34" t="s">
        <v>24</v>
      </c>
      <c r="B59" s="82"/>
      <c r="C59" s="47"/>
    </row>
    <row r="60" spans="1:3" x14ac:dyDescent="0.25">
      <c r="A60" s="34" t="s">
        <v>25</v>
      </c>
      <c r="B60" s="82"/>
      <c r="C60" s="47"/>
    </row>
    <row r="61" spans="1:3" ht="14.25" x14ac:dyDescent="0.2">
      <c r="A61" s="40" t="s">
        <v>48</v>
      </c>
      <c r="B61" s="86" t="s">
        <v>243</v>
      </c>
      <c r="C61" s="52">
        <v>181.86</v>
      </c>
    </row>
    <row r="62" spans="1:3" ht="14.25" x14ac:dyDescent="0.2">
      <c r="A62" s="40" t="s">
        <v>49</v>
      </c>
      <c r="B62" s="86"/>
      <c r="C62" s="52"/>
    </row>
    <row r="63" spans="1:3" ht="14.25" x14ac:dyDescent="0.2">
      <c r="A63" s="35" t="s">
        <v>50</v>
      </c>
      <c r="B63" s="87"/>
      <c r="C63" s="53"/>
    </row>
    <row r="64" spans="1:3" x14ac:dyDescent="0.25">
      <c r="A64" s="43"/>
      <c r="B64" s="89"/>
      <c r="C64" s="55"/>
    </row>
    <row r="65" spans="1:3" x14ac:dyDescent="0.25">
      <c r="A65" s="34" t="s">
        <v>26</v>
      </c>
      <c r="B65" s="82"/>
      <c r="C65" s="47"/>
    </row>
    <row r="66" spans="1:3" x14ac:dyDescent="0.25">
      <c r="A66" s="34" t="s">
        <v>27</v>
      </c>
      <c r="B66" s="82"/>
      <c r="C66" s="47"/>
    </row>
    <row r="67" spans="1:3" ht="14.25" x14ac:dyDescent="0.2">
      <c r="A67" s="40" t="s">
        <v>48</v>
      </c>
      <c r="B67" s="86" t="s">
        <v>181</v>
      </c>
      <c r="C67" s="52">
        <f>67.82+93.3</f>
        <v>161.12</v>
      </c>
    </row>
    <row r="68" spans="1:3" ht="14.25" x14ac:dyDescent="0.2">
      <c r="A68" s="40" t="s">
        <v>49</v>
      </c>
      <c r="B68" s="86"/>
      <c r="C68" s="52"/>
    </row>
    <row r="69" spans="1:3" ht="14.25" x14ac:dyDescent="0.2">
      <c r="A69" s="35" t="s">
        <v>50</v>
      </c>
      <c r="B69" s="87">
        <v>0</v>
      </c>
      <c r="C69" s="53">
        <v>116.58</v>
      </c>
    </row>
    <row r="70" spans="1:3" x14ac:dyDescent="0.25">
      <c r="A70" s="43"/>
      <c r="B70" s="89"/>
      <c r="C70" s="55"/>
    </row>
    <row r="71" spans="1:3" x14ac:dyDescent="0.25">
      <c r="A71" s="44" t="s">
        <v>28</v>
      </c>
    </row>
    <row r="72" spans="1:3" x14ac:dyDescent="0.25">
      <c r="A72" s="44" t="s">
        <v>29</v>
      </c>
    </row>
    <row r="73" spans="1:3" ht="14.25" x14ac:dyDescent="0.2">
      <c r="A73" s="40" t="s">
        <v>48</v>
      </c>
      <c r="B73" s="86" t="s">
        <v>182</v>
      </c>
      <c r="C73" s="52">
        <v>111.03</v>
      </c>
    </row>
    <row r="74" spans="1:3" ht="14.25" x14ac:dyDescent="0.2">
      <c r="A74" s="40" t="s">
        <v>49</v>
      </c>
      <c r="B74" s="86"/>
      <c r="C74" s="52"/>
    </row>
    <row r="75" spans="1:3" ht="14.25" x14ac:dyDescent="0.2">
      <c r="A75" s="35" t="s">
        <v>50</v>
      </c>
      <c r="B75" s="87"/>
      <c r="C75" s="53"/>
    </row>
    <row r="76" spans="1:3" x14ac:dyDescent="0.25">
      <c r="A76" s="43"/>
      <c r="B76" s="89"/>
      <c r="C76" s="55"/>
    </row>
    <row r="77" spans="1:3" x14ac:dyDescent="0.25">
      <c r="A77" s="44" t="s">
        <v>30</v>
      </c>
    </row>
    <row r="78" spans="1:3" x14ac:dyDescent="0.25">
      <c r="A78" s="44" t="s">
        <v>34</v>
      </c>
    </row>
    <row r="79" spans="1:3" ht="14.25" x14ac:dyDescent="0.2">
      <c r="A79" s="40" t="s">
        <v>48</v>
      </c>
      <c r="B79" s="86" t="s">
        <v>127</v>
      </c>
      <c r="C79" s="52">
        <v>227.81</v>
      </c>
    </row>
    <row r="80" spans="1:3" ht="14.25" x14ac:dyDescent="0.2">
      <c r="A80" s="40" t="s">
        <v>49</v>
      </c>
      <c r="B80" s="86"/>
      <c r="C80" s="52"/>
    </row>
    <row r="81" spans="1:3" ht="14.25" x14ac:dyDescent="0.2">
      <c r="A81" s="35" t="s">
        <v>50</v>
      </c>
      <c r="B81" s="87">
        <v>1000</v>
      </c>
      <c r="C81" s="53">
        <v>37.869999999999997</v>
      </c>
    </row>
    <row r="82" spans="1:3" x14ac:dyDescent="0.25">
      <c r="A82" s="43"/>
      <c r="B82" s="89"/>
      <c r="C82" s="55"/>
    </row>
    <row r="83" spans="1:3" x14ac:dyDescent="0.25">
      <c r="A83" s="44" t="s">
        <v>31</v>
      </c>
    </row>
    <row r="84" spans="1:3" x14ac:dyDescent="0.25">
      <c r="A84" s="44" t="s">
        <v>37</v>
      </c>
    </row>
    <row r="85" spans="1:3" ht="14.25" x14ac:dyDescent="0.2">
      <c r="A85" s="40" t="s">
        <v>48</v>
      </c>
      <c r="B85" s="86" t="s">
        <v>128</v>
      </c>
      <c r="C85" s="52">
        <v>96.35</v>
      </c>
    </row>
    <row r="86" spans="1:3" ht="14.25" x14ac:dyDescent="0.2">
      <c r="A86" s="40" t="s">
        <v>49</v>
      </c>
      <c r="B86" s="86" t="s">
        <v>65</v>
      </c>
      <c r="C86" s="52">
        <v>31</v>
      </c>
    </row>
    <row r="87" spans="1:3" ht="14.25" x14ac:dyDescent="0.2">
      <c r="A87" s="35" t="s">
        <v>50</v>
      </c>
      <c r="B87" s="87">
        <v>2600</v>
      </c>
      <c r="C87" s="53">
        <v>41.6</v>
      </c>
    </row>
    <row r="88" spans="1:3" x14ac:dyDescent="0.25">
      <c r="A88" s="43"/>
      <c r="B88" s="89"/>
      <c r="C88" s="55"/>
    </row>
    <row r="89" spans="1:3" x14ac:dyDescent="0.25">
      <c r="A89" s="44" t="s">
        <v>32</v>
      </c>
    </row>
    <row r="90" spans="1:3" x14ac:dyDescent="0.25">
      <c r="A90" s="44" t="s">
        <v>70</v>
      </c>
    </row>
    <row r="91" spans="1:3" ht="14.25" x14ac:dyDescent="0.2">
      <c r="A91" s="40" t="s">
        <v>48</v>
      </c>
      <c r="B91" s="86"/>
      <c r="C91" s="52"/>
    </row>
    <row r="92" spans="1:3" ht="14.25" x14ac:dyDescent="0.2">
      <c r="A92" s="40" t="s">
        <v>49</v>
      </c>
      <c r="B92" s="86" t="s">
        <v>76</v>
      </c>
      <c r="C92" s="52">
        <v>60.8</v>
      </c>
    </row>
    <row r="93" spans="1:3" ht="14.25" x14ac:dyDescent="0.2">
      <c r="A93" s="35" t="s">
        <v>50</v>
      </c>
      <c r="B93" s="87">
        <v>0</v>
      </c>
      <c r="C93" s="53">
        <v>17.5</v>
      </c>
    </row>
    <row r="94" spans="1:3" x14ac:dyDescent="0.25">
      <c r="A94" s="43"/>
      <c r="B94" s="89"/>
      <c r="C94" s="55"/>
    </row>
    <row r="95" spans="1:3" x14ac:dyDescent="0.25">
      <c r="A95" s="44" t="s">
        <v>33</v>
      </c>
    </row>
    <row r="96" spans="1:3" x14ac:dyDescent="0.25">
      <c r="A96" s="44" t="s">
        <v>36</v>
      </c>
    </row>
    <row r="97" spans="1:3" ht="14.25" x14ac:dyDescent="0.2">
      <c r="A97" s="40" t="s">
        <v>48</v>
      </c>
      <c r="B97" s="86" t="s">
        <v>126</v>
      </c>
      <c r="C97" s="52">
        <v>239.34</v>
      </c>
    </row>
    <row r="98" spans="1:3" ht="14.25" x14ac:dyDescent="0.2">
      <c r="A98" s="40" t="s">
        <v>49</v>
      </c>
      <c r="B98" s="86" t="s">
        <v>72</v>
      </c>
      <c r="C98" s="52">
        <v>45.07</v>
      </c>
    </row>
    <row r="99" spans="1:3" ht="14.25" x14ac:dyDescent="0.2">
      <c r="A99" s="35" t="s">
        <v>50</v>
      </c>
      <c r="B99" s="87"/>
      <c r="C99" s="53"/>
    </row>
    <row r="100" spans="1:3" x14ac:dyDescent="0.25">
      <c r="A100" s="43"/>
      <c r="B100" s="89"/>
      <c r="C100" s="55"/>
    </row>
    <row r="101" spans="1:3" x14ac:dyDescent="0.25">
      <c r="A101" s="44" t="s">
        <v>58</v>
      </c>
    </row>
    <row r="102" spans="1:3" x14ac:dyDescent="0.25">
      <c r="A102" s="44" t="s">
        <v>59</v>
      </c>
    </row>
    <row r="103" spans="1:3" ht="14.25" x14ac:dyDescent="0.2">
      <c r="A103" s="40" t="s">
        <v>48</v>
      </c>
      <c r="B103" s="91"/>
      <c r="C103" s="68"/>
    </row>
    <row r="104" spans="1:3" ht="14.25" x14ac:dyDescent="0.2">
      <c r="A104" s="40" t="s">
        <v>49</v>
      </c>
      <c r="B104" s="91"/>
      <c r="C104" s="68"/>
    </row>
    <row r="105" spans="1:3" ht="14.25" x14ac:dyDescent="0.2">
      <c r="A105" s="42" t="s">
        <v>50</v>
      </c>
      <c r="B105" s="92">
        <v>0</v>
      </c>
      <c r="C105" s="64">
        <v>29.33</v>
      </c>
    </row>
  </sheetData>
  <mergeCells count="3">
    <mergeCell ref="A1:C1"/>
    <mergeCell ref="A4:C4"/>
    <mergeCell ref="A5:C5"/>
  </mergeCells>
  <pageMargins left="0.7" right="0.7" top="0.75" bottom="0.75" header="0.3" footer="0.3"/>
  <pageSetup scale="98" orientation="portrait" r:id="rId1"/>
  <rowBreaks count="2" manualBreakCount="2">
    <brk id="45" max="2" man="1"/>
    <brk id="82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5"/>
  <sheetViews>
    <sheetView zoomScaleNormal="100" workbookViewId="0">
      <selection activeCell="A3" sqref="A3"/>
    </sheetView>
  </sheetViews>
  <sheetFormatPr defaultRowHeight="15" x14ac:dyDescent="0.25"/>
  <cols>
    <col min="1" max="1" width="35.28515625" style="44" customWidth="1"/>
    <col min="2" max="2" width="22.85546875" style="62" customWidth="1"/>
    <col min="3" max="3" width="15.85546875" style="56" customWidth="1"/>
    <col min="4" max="16384" width="9.140625" style="31"/>
  </cols>
  <sheetData>
    <row r="1" spans="1:3" ht="20.25" x14ac:dyDescent="0.3">
      <c r="A1" s="102" t="s">
        <v>2</v>
      </c>
      <c r="B1" s="102"/>
      <c r="C1" s="102"/>
    </row>
    <row r="2" spans="1:3" s="33" customFormat="1" ht="23.25" customHeight="1" x14ac:dyDescent="0.25">
      <c r="A2" s="32"/>
      <c r="B2" s="45">
        <v>44895</v>
      </c>
      <c r="C2" s="46"/>
    </row>
    <row r="3" spans="1:3" x14ac:dyDescent="0.25">
      <c r="A3" s="34"/>
      <c r="B3" s="57"/>
      <c r="C3" s="47"/>
    </row>
    <row r="4" spans="1:3" ht="35.25" customHeight="1" x14ac:dyDescent="0.2">
      <c r="A4" s="101" t="s">
        <v>47</v>
      </c>
      <c r="B4" s="101"/>
      <c r="C4" s="101"/>
    </row>
    <row r="5" spans="1:3" x14ac:dyDescent="0.2">
      <c r="A5" s="101"/>
      <c r="B5" s="101"/>
      <c r="C5" s="101"/>
    </row>
    <row r="6" spans="1:3" s="21" customFormat="1" ht="12.75" x14ac:dyDescent="0.25">
      <c r="A6" s="20"/>
      <c r="B6" s="20"/>
      <c r="C6" s="48"/>
    </row>
    <row r="7" spans="1:3" x14ac:dyDescent="0.25">
      <c r="A7" s="34"/>
      <c r="B7" s="57"/>
      <c r="C7" s="47"/>
    </row>
    <row r="8" spans="1:3" x14ac:dyDescent="0.25">
      <c r="A8" s="37" t="s">
        <v>1</v>
      </c>
      <c r="B8" s="37" t="s">
        <v>51</v>
      </c>
      <c r="C8" s="49" t="s">
        <v>52</v>
      </c>
    </row>
    <row r="9" spans="1:3" x14ac:dyDescent="0.25">
      <c r="A9" s="38" t="s">
        <v>5</v>
      </c>
      <c r="B9" s="57"/>
      <c r="C9" s="50"/>
    </row>
    <row r="10" spans="1:3" x14ac:dyDescent="0.25">
      <c r="A10" s="39" t="s">
        <v>6</v>
      </c>
      <c r="B10" s="58"/>
      <c r="C10" s="51"/>
    </row>
    <row r="11" spans="1:3" ht="14.25" x14ac:dyDescent="0.2">
      <c r="A11" s="40" t="s">
        <v>48</v>
      </c>
      <c r="B11" s="65" t="s">
        <v>187</v>
      </c>
      <c r="C11" s="52">
        <v>10492.61</v>
      </c>
    </row>
    <row r="12" spans="1:3" ht="14.25" x14ac:dyDescent="0.2">
      <c r="A12" s="40" t="s">
        <v>49</v>
      </c>
      <c r="B12" s="59" t="s">
        <v>79</v>
      </c>
      <c r="C12" s="52">
        <v>72.45</v>
      </c>
    </row>
    <row r="13" spans="1:3" ht="14.25" x14ac:dyDescent="0.2">
      <c r="A13" s="35" t="s">
        <v>50</v>
      </c>
      <c r="B13" s="36">
        <f>7+100+114</f>
        <v>221</v>
      </c>
      <c r="C13" s="53">
        <f>81.33+342.88</f>
        <v>424.21</v>
      </c>
    </row>
    <row r="14" spans="1:3" x14ac:dyDescent="0.25">
      <c r="A14" s="41"/>
      <c r="B14" s="60"/>
      <c r="C14" s="54"/>
    </row>
    <row r="15" spans="1:3" x14ac:dyDescent="0.25">
      <c r="A15" s="39" t="s">
        <v>7</v>
      </c>
      <c r="B15" s="58"/>
      <c r="C15" s="51"/>
    </row>
    <row r="16" spans="1:3" x14ac:dyDescent="0.25">
      <c r="A16" s="34" t="s">
        <v>8</v>
      </c>
      <c r="B16" s="57"/>
      <c r="C16" s="47"/>
    </row>
    <row r="17" spans="1:3" ht="14.25" x14ac:dyDescent="0.2">
      <c r="A17" s="40" t="s">
        <v>48</v>
      </c>
      <c r="B17" s="59">
        <v>0</v>
      </c>
      <c r="C17" s="52">
        <v>13.91</v>
      </c>
    </row>
    <row r="18" spans="1:3" ht="14.25" x14ac:dyDescent="0.2">
      <c r="A18" s="40" t="s">
        <v>49</v>
      </c>
      <c r="B18" s="59"/>
      <c r="C18" s="52"/>
    </row>
    <row r="19" spans="1:3" ht="14.25" x14ac:dyDescent="0.2">
      <c r="A19" s="35" t="s">
        <v>50</v>
      </c>
      <c r="B19" s="36"/>
      <c r="C19" s="53"/>
    </row>
    <row r="20" spans="1:3" x14ac:dyDescent="0.25">
      <c r="A20" s="41"/>
      <c r="B20" s="60"/>
      <c r="C20" s="54"/>
    </row>
    <row r="21" spans="1:3" x14ac:dyDescent="0.25">
      <c r="A21" s="39" t="s">
        <v>9</v>
      </c>
      <c r="B21" s="58"/>
      <c r="C21" s="51"/>
    </row>
    <row r="22" spans="1:3" x14ac:dyDescent="0.25">
      <c r="A22" s="34" t="s">
        <v>54</v>
      </c>
      <c r="B22" s="57"/>
      <c r="C22" s="47"/>
    </row>
    <row r="23" spans="1:3" ht="14.25" x14ac:dyDescent="0.2">
      <c r="A23" s="40" t="s">
        <v>48</v>
      </c>
      <c r="B23" s="59" t="s">
        <v>191</v>
      </c>
      <c r="C23" s="52">
        <v>33.64</v>
      </c>
    </row>
    <row r="24" spans="1:3" ht="14.25" x14ac:dyDescent="0.2">
      <c r="A24" s="40" t="s">
        <v>49</v>
      </c>
      <c r="B24" s="59" t="s">
        <v>81</v>
      </c>
      <c r="C24" s="52">
        <v>52.06</v>
      </c>
    </row>
    <row r="25" spans="1:3" ht="14.25" x14ac:dyDescent="0.2">
      <c r="A25" s="35" t="s">
        <v>50</v>
      </c>
      <c r="B25" s="36">
        <v>0</v>
      </c>
      <c r="C25" s="53">
        <v>32.86</v>
      </c>
    </row>
    <row r="26" spans="1:3" x14ac:dyDescent="0.25">
      <c r="A26" s="41"/>
      <c r="B26" s="60"/>
      <c r="C26" s="54"/>
    </row>
    <row r="27" spans="1:3" x14ac:dyDescent="0.25">
      <c r="A27" s="39" t="s">
        <v>55</v>
      </c>
      <c r="B27" s="58"/>
      <c r="C27" s="51"/>
    </row>
    <row r="28" spans="1:3" x14ac:dyDescent="0.25">
      <c r="A28" s="39" t="s">
        <v>56</v>
      </c>
      <c r="B28" s="58"/>
      <c r="C28" s="51"/>
    </row>
    <row r="29" spans="1:3" ht="14.25" x14ac:dyDescent="0.2">
      <c r="A29" s="40" t="s">
        <v>48</v>
      </c>
      <c r="B29" s="65" t="s">
        <v>190</v>
      </c>
      <c r="C29" s="52">
        <v>255.04</v>
      </c>
    </row>
    <row r="30" spans="1:3" ht="14.25" x14ac:dyDescent="0.2">
      <c r="A30" s="40" t="s">
        <v>49</v>
      </c>
      <c r="B30" s="59" t="s">
        <v>80</v>
      </c>
      <c r="C30" s="52">
        <v>97.78</v>
      </c>
    </row>
    <row r="31" spans="1:3" ht="14.25" x14ac:dyDescent="0.2">
      <c r="A31" s="35" t="s">
        <v>50</v>
      </c>
      <c r="B31" s="36">
        <v>15</v>
      </c>
      <c r="C31" s="53">
        <v>33.39</v>
      </c>
    </row>
    <row r="32" spans="1:3" x14ac:dyDescent="0.25">
      <c r="A32" s="34"/>
      <c r="B32" s="57"/>
      <c r="C32" s="47"/>
    </row>
    <row r="33" spans="1:3" x14ac:dyDescent="0.25">
      <c r="A33" s="41"/>
      <c r="B33" s="60"/>
      <c r="C33" s="54"/>
    </row>
    <row r="34" spans="1:3" x14ac:dyDescent="0.25">
      <c r="A34" s="39" t="s">
        <v>12</v>
      </c>
      <c r="B34" s="58"/>
      <c r="C34" s="51"/>
    </row>
    <row r="35" spans="1:3" x14ac:dyDescent="0.25">
      <c r="A35" s="34" t="s">
        <v>13</v>
      </c>
      <c r="B35" s="57"/>
      <c r="C35" s="47"/>
    </row>
    <row r="36" spans="1:3" ht="14.25" x14ac:dyDescent="0.2">
      <c r="A36" s="40" t="s">
        <v>48</v>
      </c>
      <c r="B36" s="65" t="s">
        <v>189</v>
      </c>
      <c r="C36" s="52">
        <v>2147.5100000000002</v>
      </c>
    </row>
    <row r="37" spans="1:3" ht="14.25" x14ac:dyDescent="0.2">
      <c r="A37" s="40" t="s">
        <v>49</v>
      </c>
      <c r="B37" s="59" t="s">
        <v>78</v>
      </c>
      <c r="C37" s="52">
        <v>1556.69</v>
      </c>
    </row>
    <row r="38" spans="1:3" ht="14.25" x14ac:dyDescent="0.2">
      <c r="A38" s="35" t="s">
        <v>50</v>
      </c>
      <c r="B38" s="36">
        <f>21+15</f>
        <v>36</v>
      </c>
      <c r="C38" s="53">
        <v>40.83</v>
      </c>
    </row>
    <row r="39" spans="1:3" x14ac:dyDescent="0.25">
      <c r="A39" s="41"/>
      <c r="B39" s="60"/>
      <c r="C39" s="54"/>
    </row>
    <row r="40" spans="1:3" x14ac:dyDescent="0.25">
      <c r="A40" s="39" t="s">
        <v>14</v>
      </c>
      <c r="B40" s="58"/>
      <c r="C40" s="51"/>
    </row>
    <row r="41" spans="1:3" x14ac:dyDescent="0.25">
      <c r="A41" s="34" t="s">
        <v>15</v>
      </c>
      <c r="B41" s="57"/>
      <c r="C41" s="47"/>
    </row>
    <row r="42" spans="1:3" ht="14.25" x14ac:dyDescent="0.2">
      <c r="A42" s="40" t="s">
        <v>48</v>
      </c>
      <c r="B42" s="59" t="s">
        <v>188</v>
      </c>
      <c r="C42" s="52">
        <v>123.45</v>
      </c>
    </row>
    <row r="43" spans="1:3" ht="14.25" x14ac:dyDescent="0.2">
      <c r="A43" s="40" t="s">
        <v>49</v>
      </c>
      <c r="B43" s="59" t="s">
        <v>79</v>
      </c>
      <c r="C43" s="52">
        <v>72.45</v>
      </c>
    </row>
    <row r="44" spans="1:3" ht="14.25" x14ac:dyDescent="0.2">
      <c r="A44" s="35" t="s">
        <v>50</v>
      </c>
      <c r="B44" s="36">
        <v>28</v>
      </c>
      <c r="C44" s="53">
        <v>37.03</v>
      </c>
    </row>
    <row r="45" spans="1:3" x14ac:dyDescent="0.25">
      <c r="A45" s="41"/>
      <c r="B45" s="60"/>
      <c r="C45" s="54"/>
    </row>
    <row r="46" spans="1:3" x14ac:dyDescent="0.25">
      <c r="A46" s="39" t="s">
        <v>18</v>
      </c>
      <c r="B46" s="58"/>
      <c r="C46" s="51"/>
    </row>
    <row r="47" spans="1:3" x14ac:dyDescent="0.25">
      <c r="A47" s="34" t="s">
        <v>19</v>
      </c>
      <c r="B47" s="57"/>
      <c r="C47" s="47"/>
    </row>
    <row r="48" spans="1:3" ht="14.25" x14ac:dyDescent="0.2">
      <c r="A48" s="40" t="s">
        <v>48</v>
      </c>
      <c r="B48" s="59" t="s">
        <v>133</v>
      </c>
      <c r="C48" s="52">
        <v>77.77</v>
      </c>
    </row>
    <row r="49" spans="1:3" ht="14.25" x14ac:dyDescent="0.2">
      <c r="A49" s="40" t="s">
        <v>49</v>
      </c>
      <c r="B49" s="59"/>
      <c r="C49" s="52"/>
    </row>
    <row r="50" spans="1:3" ht="14.25" x14ac:dyDescent="0.2">
      <c r="A50" s="35" t="s">
        <v>50</v>
      </c>
      <c r="B50" s="66">
        <v>1400</v>
      </c>
      <c r="C50" s="53">
        <v>41.28</v>
      </c>
    </row>
    <row r="51" spans="1:3" x14ac:dyDescent="0.25">
      <c r="A51" s="41"/>
      <c r="B51" s="60"/>
      <c r="C51" s="54"/>
    </row>
    <row r="52" spans="1:3" x14ac:dyDescent="0.25">
      <c r="A52" s="34" t="s">
        <v>20</v>
      </c>
      <c r="B52" s="57"/>
      <c r="C52" s="47"/>
    </row>
    <row r="53" spans="1:3" x14ac:dyDescent="0.25">
      <c r="A53" s="34" t="s">
        <v>22</v>
      </c>
      <c r="B53" s="57"/>
      <c r="C53" s="47"/>
    </row>
    <row r="54" spans="1:3" ht="14.25" x14ac:dyDescent="0.2">
      <c r="A54" s="40" t="s">
        <v>48</v>
      </c>
      <c r="B54" s="59" t="s">
        <v>192</v>
      </c>
      <c r="C54" s="52">
        <v>3203.16</v>
      </c>
    </row>
    <row r="55" spans="1:3" ht="14.25" x14ac:dyDescent="0.2">
      <c r="A55" s="40" t="s">
        <v>49</v>
      </c>
      <c r="B55" s="59" t="s">
        <v>83</v>
      </c>
      <c r="C55" s="52">
        <v>691.93</v>
      </c>
    </row>
    <row r="56" spans="1:3" ht="14.25" x14ac:dyDescent="0.2">
      <c r="A56" s="35" t="s">
        <v>50</v>
      </c>
      <c r="B56" s="36">
        <f>26+1777+368+1182</f>
        <v>3353</v>
      </c>
      <c r="C56" s="53">
        <f>1014.83+734.44</f>
        <v>1749.27</v>
      </c>
    </row>
    <row r="57" spans="1:3" x14ac:dyDescent="0.25">
      <c r="A57" s="41"/>
      <c r="B57" s="60"/>
      <c r="C57" s="54"/>
    </row>
    <row r="58" spans="1:3" x14ac:dyDescent="0.25">
      <c r="A58" s="34" t="s">
        <v>23</v>
      </c>
      <c r="B58" s="57"/>
      <c r="C58" s="47"/>
    </row>
    <row r="59" spans="1:3" x14ac:dyDescent="0.25">
      <c r="A59" s="34" t="s">
        <v>24</v>
      </c>
      <c r="B59" s="57"/>
      <c r="C59" s="47"/>
    </row>
    <row r="60" spans="1:3" x14ac:dyDescent="0.25">
      <c r="A60" s="34" t="s">
        <v>25</v>
      </c>
      <c r="B60" s="36" t="s">
        <v>184</v>
      </c>
      <c r="C60" s="53">
        <v>129.97</v>
      </c>
    </row>
    <row r="61" spans="1:3" ht="14.25" x14ac:dyDescent="0.2">
      <c r="A61" s="40" t="s">
        <v>48</v>
      </c>
      <c r="B61" s="59"/>
      <c r="C61" s="52"/>
    </row>
    <row r="62" spans="1:3" ht="14.25" x14ac:dyDescent="0.2">
      <c r="A62" s="40" t="s">
        <v>49</v>
      </c>
      <c r="B62" s="59"/>
      <c r="C62" s="52"/>
    </row>
    <row r="63" spans="1:3" ht="14.25" x14ac:dyDescent="0.2">
      <c r="A63" s="35" t="s">
        <v>50</v>
      </c>
      <c r="B63" s="36"/>
      <c r="C63" s="53"/>
    </row>
    <row r="64" spans="1:3" x14ac:dyDescent="0.25">
      <c r="A64" s="43"/>
      <c r="B64" s="61"/>
      <c r="C64" s="55"/>
    </row>
    <row r="65" spans="1:3" x14ac:dyDescent="0.25">
      <c r="A65" s="34" t="s">
        <v>26</v>
      </c>
      <c r="B65" s="57"/>
      <c r="C65" s="47"/>
    </row>
    <row r="66" spans="1:3" x14ac:dyDescent="0.25">
      <c r="A66" s="34" t="s">
        <v>27</v>
      </c>
      <c r="B66" s="57"/>
      <c r="C66" s="47"/>
    </row>
    <row r="67" spans="1:3" ht="14.25" x14ac:dyDescent="0.2">
      <c r="A67" s="40" t="s">
        <v>48</v>
      </c>
      <c r="B67" s="59" t="s">
        <v>186</v>
      </c>
      <c r="C67" s="52">
        <v>122.57</v>
      </c>
    </row>
    <row r="68" spans="1:3" ht="14.25" x14ac:dyDescent="0.2">
      <c r="A68" s="40" t="s">
        <v>49</v>
      </c>
      <c r="B68" s="59"/>
      <c r="C68" s="52"/>
    </row>
    <row r="69" spans="1:3" ht="14.25" x14ac:dyDescent="0.2">
      <c r="A69" s="35" t="s">
        <v>50</v>
      </c>
      <c r="B69" s="36">
        <v>0</v>
      </c>
      <c r="C69" s="53">
        <v>116.58</v>
      </c>
    </row>
    <row r="70" spans="1:3" x14ac:dyDescent="0.25">
      <c r="A70" s="43"/>
      <c r="B70" s="61"/>
      <c r="C70" s="55"/>
    </row>
    <row r="71" spans="1:3" x14ac:dyDescent="0.25">
      <c r="A71" s="44" t="s">
        <v>28</v>
      </c>
    </row>
    <row r="72" spans="1:3" x14ac:dyDescent="0.25">
      <c r="A72" s="44" t="s">
        <v>29</v>
      </c>
    </row>
    <row r="73" spans="1:3" ht="14.25" x14ac:dyDescent="0.2">
      <c r="A73" s="40" t="s">
        <v>48</v>
      </c>
      <c r="B73" s="65" t="s">
        <v>185</v>
      </c>
      <c r="C73" s="52">
        <v>318.08999999999997</v>
      </c>
    </row>
    <row r="74" spans="1:3" ht="14.25" x14ac:dyDescent="0.2">
      <c r="A74" s="40" t="s">
        <v>49</v>
      </c>
      <c r="B74" s="59"/>
      <c r="C74" s="52"/>
    </row>
    <row r="75" spans="1:3" ht="14.25" x14ac:dyDescent="0.2">
      <c r="A75" s="35" t="s">
        <v>50</v>
      </c>
      <c r="B75" s="36">
        <v>0</v>
      </c>
      <c r="C75" s="53">
        <v>129.71</v>
      </c>
    </row>
    <row r="76" spans="1:3" x14ac:dyDescent="0.25">
      <c r="A76" s="43"/>
      <c r="B76" s="61"/>
      <c r="C76" s="55"/>
    </row>
    <row r="77" spans="1:3" x14ac:dyDescent="0.25">
      <c r="A77" s="44" t="s">
        <v>30</v>
      </c>
    </row>
    <row r="78" spans="1:3" x14ac:dyDescent="0.25">
      <c r="A78" s="44" t="s">
        <v>34</v>
      </c>
    </row>
    <row r="79" spans="1:3" ht="14.25" x14ac:dyDescent="0.2">
      <c r="A79" s="40" t="s">
        <v>48</v>
      </c>
      <c r="B79" s="65" t="s">
        <v>131</v>
      </c>
      <c r="C79" s="52">
        <v>204.2</v>
      </c>
    </row>
    <row r="80" spans="1:3" ht="14.25" x14ac:dyDescent="0.2">
      <c r="A80" s="40" t="s">
        <v>49</v>
      </c>
      <c r="B80" s="59"/>
      <c r="C80" s="52"/>
    </row>
    <row r="81" spans="1:5" ht="14.25" x14ac:dyDescent="0.2">
      <c r="A81" s="35" t="s">
        <v>50</v>
      </c>
      <c r="B81" s="66">
        <v>1200</v>
      </c>
      <c r="C81" s="53">
        <v>39.58</v>
      </c>
    </row>
    <row r="82" spans="1:5" x14ac:dyDescent="0.25">
      <c r="A82" s="43"/>
      <c r="B82" s="61"/>
      <c r="C82" s="55"/>
    </row>
    <row r="83" spans="1:5" x14ac:dyDescent="0.25">
      <c r="A83" s="44" t="s">
        <v>31</v>
      </c>
    </row>
    <row r="84" spans="1:5" x14ac:dyDescent="0.25">
      <c r="A84" s="44" t="s">
        <v>37</v>
      </c>
    </row>
    <row r="85" spans="1:5" ht="14.25" x14ac:dyDescent="0.2">
      <c r="A85" s="40" t="s">
        <v>48</v>
      </c>
      <c r="B85" s="59" t="s">
        <v>130</v>
      </c>
      <c r="C85" s="52">
        <v>98.63</v>
      </c>
    </row>
    <row r="86" spans="1:5" ht="14.25" x14ac:dyDescent="0.2">
      <c r="A86" s="40" t="s">
        <v>49</v>
      </c>
      <c r="B86" s="59" t="s">
        <v>61</v>
      </c>
      <c r="C86" s="52">
        <v>180.4</v>
      </c>
    </row>
    <row r="87" spans="1:5" ht="14.25" x14ac:dyDescent="0.2">
      <c r="A87" s="35" t="s">
        <v>50</v>
      </c>
      <c r="B87" s="66">
        <v>1500</v>
      </c>
      <c r="C87" s="53">
        <v>35</v>
      </c>
    </row>
    <row r="88" spans="1:5" x14ac:dyDescent="0.25">
      <c r="A88" s="43"/>
      <c r="B88" s="61"/>
      <c r="C88" s="55"/>
    </row>
    <row r="89" spans="1:5" x14ac:dyDescent="0.25">
      <c r="A89" s="44" t="s">
        <v>32</v>
      </c>
    </row>
    <row r="90" spans="1:5" x14ac:dyDescent="0.25">
      <c r="A90" s="44" t="s">
        <v>70</v>
      </c>
    </row>
    <row r="91" spans="1:5" ht="14.25" x14ac:dyDescent="0.2">
      <c r="A91" s="40" t="s">
        <v>48</v>
      </c>
      <c r="B91" s="59" t="s">
        <v>183</v>
      </c>
      <c r="C91" s="52">
        <v>82.57</v>
      </c>
      <c r="E91" s="31" t="s">
        <v>64</v>
      </c>
    </row>
    <row r="92" spans="1:5" ht="14.25" x14ac:dyDescent="0.2">
      <c r="A92" s="40" t="s">
        <v>49</v>
      </c>
      <c r="B92" s="59" t="s">
        <v>77</v>
      </c>
      <c r="C92" s="52">
        <v>90.27</v>
      </c>
      <c r="E92" s="31" t="s">
        <v>63</v>
      </c>
    </row>
    <row r="93" spans="1:5" ht="14.25" x14ac:dyDescent="0.2">
      <c r="A93" s="35" t="s">
        <v>50</v>
      </c>
      <c r="B93" s="36">
        <v>0</v>
      </c>
      <c r="C93" s="53">
        <v>18</v>
      </c>
    </row>
    <row r="94" spans="1:5" x14ac:dyDescent="0.25">
      <c r="A94" s="43"/>
      <c r="B94" s="61"/>
      <c r="C94" s="55"/>
    </row>
    <row r="95" spans="1:5" x14ac:dyDescent="0.25">
      <c r="A95" s="44" t="s">
        <v>33</v>
      </c>
    </row>
    <row r="96" spans="1:5" x14ac:dyDescent="0.25">
      <c r="A96" s="44" t="s">
        <v>36</v>
      </c>
    </row>
    <row r="97" spans="1:3" ht="14.25" x14ac:dyDescent="0.2">
      <c r="A97" s="40" t="s">
        <v>48</v>
      </c>
      <c r="B97" s="65" t="s">
        <v>132</v>
      </c>
      <c r="C97" s="52">
        <v>209.59</v>
      </c>
    </row>
    <row r="98" spans="1:3" ht="14.25" x14ac:dyDescent="0.2">
      <c r="A98" s="40" t="s">
        <v>49</v>
      </c>
      <c r="B98" s="59" t="s">
        <v>82</v>
      </c>
      <c r="C98" s="52">
        <v>44.06</v>
      </c>
    </row>
    <row r="99" spans="1:3" ht="14.25" x14ac:dyDescent="0.2">
      <c r="A99" s="35" t="s">
        <v>50</v>
      </c>
      <c r="B99" s="36"/>
      <c r="C99" s="53"/>
    </row>
    <row r="100" spans="1:3" x14ac:dyDescent="0.25">
      <c r="A100" s="43"/>
      <c r="B100" s="61"/>
      <c r="C100" s="55"/>
    </row>
    <row r="101" spans="1:3" x14ac:dyDescent="0.25">
      <c r="A101" s="44" t="s">
        <v>58</v>
      </c>
    </row>
    <row r="102" spans="1:3" x14ac:dyDescent="0.25">
      <c r="A102" s="44" t="s">
        <v>59</v>
      </c>
    </row>
    <row r="103" spans="1:3" x14ac:dyDescent="0.25">
      <c r="A103" s="40" t="s">
        <v>48</v>
      </c>
    </row>
    <row r="104" spans="1:3" x14ac:dyDescent="0.25">
      <c r="A104" s="40" t="s">
        <v>49</v>
      </c>
    </row>
    <row r="105" spans="1:3" ht="14.25" x14ac:dyDescent="0.2">
      <c r="A105" s="42" t="s">
        <v>50</v>
      </c>
      <c r="B105" s="63">
        <v>0</v>
      </c>
      <c r="C105" s="64">
        <v>29.33</v>
      </c>
    </row>
  </sheetData>
  <mergeCells count="3">
    <mergeCell ref="A1:C1"/>
    <mergeCell ref="A4:C4"/>
    <mergeCell ref="A5:C5"/>
  </mergeCells>
  <pageMargins left="0.7" right="0.7" top="0.75" bottom="0.75" header="0.3" footer="0.3"/>
  <pageSetup scale="98" orientation="portrait" r:id="rId1"/>
  <rowBreaks count="2" manualBreakCount="2">
    <brk id="45" max="2" man="1"/>
    <brk id="82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5"/>
  <sheetViews>
    <sheetView zoomScaleNormal="100" workbookViewId="0">
      <selection activeCell="A2" sqref="A2"/>
    </sheetView>
  </sheetViews>
  <sheetFormatPr defaultRowHeight="15" x14ac:dyDescent="0.25"/>
  <cols>
    <col min="1" max="1" width="36.42578125" style="44" customWidth="1"/>
    <col min="2" max="2" width="22.85546875" style="62" customWidth="1"/>
    <col min="3" max="3" width="15.85546875" style="56" customWidth="1"/>
    <col min="4" max="16384" width="9.140625" style="31"/>
  </cols>
  <sheetData>
    <row r="1" spans="1:3" ht="20.25" x14ac:dyDescent="0.3">
      <c r="A1" s="102" t="s">
        <v>2</v>
      </c>
      <c r="B1" s="102"/>
      <c r="C1" s="102"/>
    </row>
    <row r="2" spans="1:3" s="33" customFormat="1" ht="23.25" customHeight="1" x14ac:dyDescent="0.25">
      <c r="A2" s="32"/>
      <c r="B2" s="45">
        <v>44926</v>
      </c>
      <c r="C2" s="46"/>
    </row>
    <row r="3" spans="1:3" x14ac:dyDescent="0.25">
      <c r="A3" s="34"/>
      <c r="B3" s="57"/>
      <c r="C3" s="47"/>
    </row>
    <row r="4" spans="1:3" ht="35.25" customHeight="1" x14ac:dyDescent="0.2">
      <c r="A4" s="101" t="s">
        <v>47</v>
      </c>
      <c r="B4" s="101"/>
      <c r="C4" s="101"/>
    </row>
    <row r="5" spans="1:3" x14ac:dyDescent="0.2">
      <c r="A5" s="101"/>
      <c r="B5" s="101"/>
      <c r="C5" s="101"/>
    </row>
    <row r="6" spans="1:3" s="21" customFormat="1" ht="12.75" x14ac:dyDescent="0.25">
      <c r="A6" s="20"/>
      <c r="B6" s="20"/>
      <c r="C6" s="48"/>
    </row>
    <row r="7" spans="1:3" x14ac:dyDescent="0.25">
      <c r="A7" s="34"/>
      <c r="B7" s="57"/>
      <c r="C7" s="47"/>
    </row>
    <row r="8" spans="1:3" x14ac:dyDescent="0.25">
      <c r="A8" s="37" t="s">
        <v>1</v>
      </c>
      <c r="B8" s="37" t="s">
        <v>51</v>
      </c>
      <c r="C8" s="49" t="s">
        <v>52</v>
      </c>
    </row>
    <row r="9" spans="1:3" x14ac:dyDescent="0.25">
      <c r="A9" s="38" t="s">
        <v>5</v>
      </c>
      <c r="B9" s="57"/>
      <c r="C9" s="50"/>
    </row>
    <row r="10" spans="1:3" x14ac:dyDescent="0.25">
      <c r="A10" s="39" t="s">
        <v>6</v>
      </c>
      <c r="B10" s="58"/>
      <c r="C10" s="51"/>
    </row>
    <row r="11" spans="1:3" ht="14.25" x14ac:dyDescent="0.2">
      <c r="A11" s="40" t="s">
        <v>48</v>
      </c>
      <c r="B11" s="59" t="s">
        <v>199</v>
      </c>
      <c r="C11" s="52">
        <v>10977.33</v>
      </c>
    </row>
    <row r="12" spans="1:3" ht="14.25" x14ac:dyDescent="0.2">
      <c r="A12" s="40" t="s">
        <v>49</v>
      </c>
      <c r="B12" s="59" t="s">
        <v>84</v>
      </c>
      <c r="C12" s="52">
        <v>74.92</v>
      </c>
    </row>
    <row r="13" spans="1:3" ht="14.25" x14ac:dyDescent="0.2">
      <c r="A13" s="35" t="s">
        <v>50</v>
      </c>
      <c r="B13" s="36">
        <f>17+110+114</f>
        <v>241</v>
      </c>
      <c r="C13" s="53">
        <f>81.33+348.13</f>
        <v>429.46</v>
      </c>
    </row>
    <row r="14" spans="1:3" x14ac:dyDescent="0.25">
      <c r="A14" s="41"/>
      <c r="B14" s="60"/>
      <c r="C14" s="54"/>
    </row>
    <row r="15" spans="1:3" x14ac:dyDescent="0.25">
      <c r="A15" s="39" t="s">
        <v>7</v>
      </c>
      <c r="B15" s="58"/>
      <c r="C15" s="51"/>
    </row>
    <row r="16" spans="1:3" x14ac:dyDescent="0.25">
      <c r="A16" s="34" t="s">
        <v>8</v>
      </c>
      <c r="B16" s="57"/>
      <c r="C16" s="47"/>
    </row>
    <row r="17" spans="1:3" ht="14.25" x14ac:dyDescent="0.2">
      <c r="A17" s="40" t="s">
        <v>48</v>
      </c>
      <c r="B17" s="59">
        <v>0</v>
      </c>
      <c r="C17" s="52">
        <v>13.88</v>
      </c>
    </row>
    <row r="18" spans="1:3" ht="14.25" x14ac:dyDescent="0.2">
      <c r="A18" s="40" t="s">
        <v>49</v>
      </c>
      <c r="B18" s="59"/>
      <c r="C18" s="52"/>
    </row>
    <row r="19" spans="1:3" ht="14.25" x14ac:dyDescent="0.2">
      <c r="A19" s="35" t="s">
        <v>50</v>
      </c>
      <c r="B19" s="36"/>
      <c r="C19" s="53"/>
    </row>
    <row r="20" spans="1:3" x14ac:dyDescent="0.25">
      <c r="A20" s="41"/>
      <c r="B20" s="60"/>
      <c r="C20" s="54"/>
    </row>
    <row r="21" spans="1:3" x14ac:dyDescent="0.25">
      <c r="A21" s="39" t="s">
        <v>9</v>
      </c>
      <c r="B21" s="58"/>
      <c r="C21" s="51"/>
    </row>
    <row r="22" spans="1:3" x14ac:dyDescent="0.25">
      <c r="A22" s="34" t="s">
        <v>54</v>
      </c>
      <c r="B22" s="57"/>
      <c r="C22" s="47"/>
    </row>
    <row r="23" spans="1:3" ht="14.25" x14ac:dyDescent="0.2">
      <c r="A23" s="40" t="s">
        <v>48</v>
      </c>
      <c r="B23" s="59" t="s">
        <v>203</v>
      </c>
      <c r="C23" s="52">
        <v>39.049999999999997</v>
      </c>
    </row>
    <row r="24" spans="1:3" ht="14.25" x14ac:dyDescent="0.2">
      <c r="A24" s="40" t="s">
        <v>49</v>
      </c>
      <c r="B24" s="59" t="s">
        <v>86</v>
      </c>
      <c r="C24" s="52">
        <v>80.64</v>
      </c>
    </row>
    <row r="25" spans="1:3" ht="14.25" x14ac:dyDescent="0.2">
      <c r="A25" s="35" t="s">
        <v>50</v>
      </c>
      <c r="B25" s="36">
        <v>0</v>
      </c>
      <c r="C25" s="53">
        <v>32.86</v>
      </c>
    </row>
    <row r="26" spans="1:3" x14ac:dyDescent="0.25">
      <c r="A26" s="41"/>
      <c r="B26" s="60"/>
      <c r="C26" s="54"/>
    </row>
    <row r="27" spans="1:3" x14ac:dyDescent="0.25">
      <c r="A27" s="39" t="s">
        <v>55</v>
      </c>
      <c r="B27" s="58"/>
      <c r="C27" s="51"/>
    </row>
    <row r="28" spans="1:3" x14ac:dyDescent="0.25">
      <c r="A28" s="39" t="s">
        <v>56</v>
      </c>
      <c r="B28" s="58"/>
      <c r="C28" s="51"/>
    </row>
    <row r="29" spans="1:3" ht="14.25" x14ac:dyDescent="0.2">
      <c r="A29" s="40" t="s">
        <v>48</v>
      </c>
      <c r="B29" s="59" t="s">
        <v>202</v>
      </c>
      <c r="C29" s="52">
        <v>225.81</v>
      </c>
    </row>
    <row r="30" spans="1:3" ht="14.25" x14ac:dyDescent="0.2">
      <c r="A30" s="40" t="s">
        <v>49</v>
      </c>
      <c r="B30" s="59" t="s">
        <v>85</v>
      </c>
      <c r="C30" s="52">
        <v>174.38</v>
      </c>
    </row>
    <row r="31" spans="1:3" ht="14.25" x14ac:dyDescent="0.2">
      <c r="A31" s="35" t="s">
        <v>50</v>
      </c>
      <c r="B31" s="36">
        <v>5</v>
      </c>
      <c r="C31" s="53">
        <v>32.86</v>
      </c>
    </row>
    <row r="32" spans="1:3" x14ac:dyDescent="0.25">
      <c r="A32" s="34"/>
      <c r="B32" s="57"/>
      <c r="C32" s="47"/>
    </row>
    <row r="33" spans="1:3" x14ac:dyDescent="0.25">
      <c r="A33" s="41"/>
      <c r="B33" s="60"/>
      <c r="C33" s="54"/>
    </row>
    <row r="34" spans="1:3" x14ac:dyDescent="0.25">
      <c r="A34" s="39" t="s">
        <v>12</v>
      </c>
      <c r="B34" s="58"/>
      <c r="C34" s="51"/>
    </row>
    <row r="35" spans="1:3" x14ac:dyDescent="0.25">
      <c r="A35" s="34" t="s">
        <v>13</v>
      </c>
      <c r="B35" s="57"/>
      <c r="C35" s="47"/>
    </row>
    <row r="36" spans="1:3" ht="14.25" x14ac:dyDescent="0.2">
      <c r="A36" s="40" t="s">
        <v>48</v>
      </c>
      <c r="B36" s="59" t="s">
        <v>201</v>
      </c>
      <c r="C36" s="52">
        <v>2157.91</v>
      </c>
    </row>
    <row r="37" spans="1:3" ht="14.25" x14ac:dyDescent="0.2">
      <c r="A37" s="40" t="s">
        <v>49</v>
      </c>
      <c r="B37" s="59" t="s">
        <v>87</v>
      </c>
      <c r="C37" s="52">
        <v>1657.38</v>
      </c>
    </row>
    <row r="38" spans="1:3" ht="14.25" x14ac:dyDescent="0.2">
      <c r="A38" s="35" t="s">
        <v>50</v>
      </c>
      <c r="B38" s="36">
        <v>31</v>
      </c>
      <c r="C38" s="53">
        <v>38.200000000000003</v>
      </c>
    </row>
    <row r="39" spans="1:3" x14ac:dyDescent="0.25">
      <c r="A39" s="41"/>
      <c r="B39" s="60"/>
      <c r="C39" s="54"/>
    </row>
    <row r="40" spans="1:3" x14ac:dyDescent="0.25">
      <c r="A40" s="39" t="s">
        <v>14</v>
      </c>
      <c r="B40" s="58"/>
      <c r="C40" s="51"/>
    </row>
    <row r="41" spans="1:3" x14ac:dyDescent="0.25">
      <c r="A41" s="34" t="s">
        <v>15</v>
      </c>
      <c r="B41" s="57"/>
      <c r="C41" s="47"/>
    </row>
    <row r="42" spans="1:3" ht="14.25" x14ac:dyDescent="0.2">
      <c r="A42" s="40" t="s">
        <v>48</v>
      </c>
      <c r="B42" s="59" t="s">
        <v>200</v>
      </c>
      <c r="C42" s="52">
        <v>134.11000000000001</v>
      </c>
    </row>
    <row r="43" spans="1:3" ht="14.25" x14ac:dyDescent="0.2">
      <c r="A43" s="40" t="s">
        <v>49</v>
      </c>
      <c r="B43" s="59" t="s">
        <v>88</v>
      </c>
      <c r="C43" s="52">
        <v>104.61</v>
      </c>
    </row>
    <row r="44" spans="1:3" ht="14.25" x14ac:dyDescent="0.2">
      <c r="A44" s="35" t="s">
        <v>50</v>
      </c>
      <c r="B44" s="36">
        <v>29</v>
      </c>
      <c r="C44" s="53">
        <v>37.56</v>
      </c>
    </row>
    <row r="45" spans="1:3" x14ac:dyDescent="0.25">
      <c r="A45" s="41"/>
      <c r="B45" s="60"/>
      <c r="C45" s="54"/>
    </row>
    <row r="46" spans="1:3" x14ac:dyDescent="0.25">
      <c r="A46" s="39" t="s">
        <v>18</v>
      </c>
      <c r="B46" s="58"/>
      <c r="C46" s="51"/>
    </row>
    <row r="47" spans="1:3" x14ac:dyDescent="0.25">
      <c r="A47" s="34" t="s">
        <v>19</v>
      </c>
      <c r="B47" s="57"/>
      <c r="C47" s="47"/>
    </row>
    <row r="48" spans="1:3" ht="14.25" x14ac:dyDescent="0.2">
      <c r="A48" s="40" t="s">
        <v>48</v>
      </c>
      <c r="B48" s="59" t="s">
        <v>137</v>
      </c>
      <c r="C48" s="52">
        <v>122.64</v>
      </c>
    </row>
    <row r="49" spans="1:3" ht="14.25" x14ac:dyDescent="0.2">
      <c r="A49" s="40" t="s">
        <v>49</v>
      </c>
      <c r="B49" s="59"/>
      <c r="C49" s="52"/>
    </row>
    <row r="50" spans="1:3" ht="14.25" x14ac:dyDescent="0.2">
      <c r="A50" s="35" t="s">
        <v>50</v>
      </c>
      <c r="B50" s="36">
        <v>400</v>
      </c>
      <c r="C50" s="53">
        <v>32.74</v>
      </c>
    </row>
    <row r="51" spans="1:3" x14ac:dyDescent="0.25">
      <c r="A51" s="41"/>
      <c r="B51" s="60"/>
      <c r="C51" s="54"/>
    </row>
    <row r="52" spans="1:3" x14ac:dyDescent="0.25">
      <c r="A52" s="34" t="s">
        <v>20</v>
      </c>
      <c r="B52" s="57"/>
      <c r="C52" s="47"/>
    </row>
    <row r="53" spans="1:3" x14ac:dyDescent="0.25">
      <c r="A53" s="34" t="s">
        <v>22</v>
      </c>
      <c r="B53" s="57"/>
      <c r="C53" s="47"/>
    </row>
    <row r="54" spans="1:3" ht="14.25" x14ac:dyDescent="0.2">
      <c r="A54" s="40" t="s">
        <v>48</v>
      </c>
      <c r="B54" s="59" t="s">
        <v>193</v>
      </c>
      <c r="C54" s="52">
        <v>3639.96</v>
      </c>
    </row>
    <row r="55" spans="1:3" ht="14.25" x14ac:dyDescent="0.2">
      <c r="A55" s="40" t="s">
        <v>49</v>
      </c>
      <c r="B55" s="59" t="s">
        <v>90</v>
      </c>
      <c r="C55" s="52">
        <v>740.14</v>
      </c>
    </row>
    <row r="56" spans="1:3" ht="14.25" x14ac:dyDescent="0.2">
      <c r="A56" s="35" t="s">
        <v>50</v>
      </c>
      <c r="B56" s="36"/>
      <c r="C56" s="53"/>
    </row>
    <row r="57" spans="1:3" x14ac:dyDescent="0.25">
      <c r="A57" s="41"/>
      <c r="B57" s="60"/>
      <c r="C57" s="54"/>
    </row>
    <row r="58" spans="1:3" x14ac:dyDescent="0.25">
      <c r="A58" s="34" t="s">
        <v>23</v>
      </c>
      <c r="B58" s="57"/>
      <c r="C58" s="47"/>
    </row>
    <row r="59" spans="1:3" x14ac:dyDescent="0.25">
      <c r="A59" s="34" t="s">
        <v>24</v>
      </c>
      <c r="B59" s="57"/>
      <c r="C59" s="47"/>
    </row>
    <row r="60" spans="1:3" x14ac:dyDescent="0.25">
      <c r="A60" s="34" t="s">
        <v>25</v>
      </c>
      <c r="B60" s="57"/>
      <c r="C60" s="47"/>
    </row>
    <row r="61" spans="1:3" ht="14.25" x14ac:dyDescent="0.2">
      <c r="A61" s="40" t="s">
        <v>48</v>
      </c>
      <c r="B61" s="59" t="s">
        <v>195</v>
      </c>
      <c r="C61" s="52">
        <v>142.15</v>
      </c>
    </row>
    <row r="62" spans="1:3" ht="14.25" x14ac:dyDescent="0.2">
      <c r="A62" s="40" t="s">
        <v>49</v>
      </c>
      <c r="B62" s="59"/>
      <c r="C62" s="52"/>
    </row>
    <row r="63" spans="1:3" ht="14.25" x14ac:dyDescent="0.2">
      <c r="A63" s="35" t="s">
        <v>50</v>
      </c>
      <c r="B63" s="36"/>
      <c r="C63" s="53"/>
    </row>
    <row r="64" spans="1:3" x14ac:dyDescent="0.25">
      <c r="A64" s="43"/>
      <c r="B64" s="61"/>
      <c r="C64" s="55"/>
    </row>
    <row r="65" spans="1:3" x14ac:dyDescent="0.25">
      <c r="A65" s="34" t="s">
        <v>26</v>
      </c>
      <c r="B65" s="57"/>
      <c r="C65" s="47"/>
    </row>
    <row r="66" spans="1:3" x14ac:dyDescent="0.25">
      <c r="A66" s="34" t="s">
        <v>27</v>
      </c>
      <c r="B66" s="57"/>
      <c r="C66" s="47"/>
    </row>
    <row r="67" spans="1:3" ht="14.25" x14ac:dyDescent="0.2">
      <c r="A67" s="40" t="s">
        <v>48</v>
      </c>
      <c r="B67" s="59" t="s">
        <v>204</v>
      </c>
      <c r="C67" s="52">
        <v>163.78</v>
      </c>
    </row>
    <row r="68" spans="1:3" ht="14.25" x14ac:dyDescent="0.2">
      <c r="A68" s="40" t="s">
        <v>49</v>
      </c>
      <c r="B68" s="59"/>
      <c r="C68" s="52"/>
    </row>
    <row r="69" spans="1:3" ht="14.25" x14ac:dyDescent="0.2">
      <c r="A69" s="35" t="s">
        <v>50</v>
      </c>
      <c r="B69" s="36">
        <v>0</v>
      </c>
      <c r="C69" s="53">
        <v>116.58</v>
      </c>
    </row>
    <row r="70" spans="1:3" x14ac:dyDescent="0.25">
      <c r="A70" s="43"/>
      <c r="B70" s="61"/>
      <c r="C70" s="55"/>
    </row>
    <row r="71" spans="1:3" x14ac:dyDescent="0.25">
      <c r="A71" s="44" t="s">
        <v>28</v>
      </c>
    </row>
    <row r="72" spans="1:3" x14ac:dyDescent="0.25">
      <c r="A72" s="44" t="s">
        <v>29</v>
      </c>
    </row>
    <row r="73" spans="1:3" ht="14.25" x14ac:dyDescent="0.2">
      <c r="A73" s="40" t="s">
        <v>48</v>
      </c>
      <c r="B73" s="65" t="s">
        <v>196</v>
      </c>
      <c r="C73" s="52">
        <v>417.84</v>
      </c>
    </row>
    <row r="74" spans="1:3" ht="14.25" x14ac:dyDescent="0.2">
      <c r="A74" s="40" t="s">
        <v>49</v>
      </c>
      <c r="B74" s="59"/>
      <c r="C74" s="52"/>
    </row>
    <row r="75" spans="1:3" ht="14.25" x14ac:dyDescent="0.2">
      <c r="A75" s="35" t="s">
        <v>50</v>
      </c>
      <c r="B75" s="36">
        <v>0</v>
      </c>
      <c r="C75" s="53">
        <v>129.71</v>
      </c>
    </row>
    <row r="76" spans="1:3" x14ac:dyDescent="0.25">
      <c r="A76" s="43"/>
      <c r="B76" s="61"/>
      <c r="C76" s="55"/>
    </row>
    <row r="77" spans="1:3" x14ac:dyDescent="0.25">
      <c r="A77" s="44" t="s">
        <v>30</v>
      </c>
    </row>
    <row r="78" spans="1:3" x14ac:dyDescent="0.25">
      <c r="A78" s="44" t="s">
        <v>34</v>
      </c>
    </row>
    <row r="79" spans="1:3" ht="14.25" x14ac:dyDescent="0.2">
      <c r="A79" s="40" t="s">
        <v>48</v>
      </c>
      <c r="B79" s="59" t="s">
        <v>134</v>
      </c>
      <c r="C79" s="52">
        <v>202.75</v>
      </c>
    </row>
    <row r="80" spans="1:3" ht="14.25" x14ac:dyDescent="0.2">
      <c r="A80" s="40" t="s">
        <v>49</v>
      </c>
      <c r="B80" s="59"/>
      <c r="C80" s="52"/>
    </row>
    <row r="81" spans="1:3" ht="14.25" x14ac:dyDescent="0.2">
      <c r="A81" s="35" t="s">
        <v>50</v>
      </c>
      <c r="B81" s="66">
        <v>1100</v>
      </c>
      <c r="C81" s="53">
        <v>38.72</v>
      </c>
    </row>
    <row r="82" spans="1:3" x14ac:dyDescent="0.25">
      <c r="A82" s="43"/>
      <c r="B82" s="61"/>
      <c r="C82" s="55"/>
    </row>
    <row r="83" spans="1:3" x14ac:dyDescent="0.25">
      <c r="A83" s="44" t="s">
        <v>31</v>
      </c>
    </row>
    <row r="84" spans="1:3" x14ac:dyDescent="0.25">
      <c r="A84" s="44" t="s">
        <v>37</v>
      </c>
    </row>
    <row r="85" spans="1:3" ht="14.25" x14ac:dyDescent="0.2">
      <c r="A85" s="40" t="s">
        <v>48</v>
      </c>
      <c r="B85" s="65" t="s">
        <v>136</v>
      </c>
      <c r="C85" s="52">
        <v>237.57</v>
      </c>
    </row>
    <row r="86" spans="1:3" ht="14.25" x14ac:dyDescent="0.2">
      <c r="A86" s="40" t="s">
        <v>49</v>
      </c>
      <c r="B86" s="65">
        <v>14400</v>
      </c>
      <c r="C86" s="52">
        <v>250.12</v>
      </c>
    </row>
    <row r="87" spans="1:3" ht="14.25" x14ac:dyDescent="0.2">
      <c r="A87" s="35" t="s">
        <v>50</v>
      </c>
      <c r="B87" s="66">
        <v>1500</v>
      </c>
      <c r="C87" s="53">
        <v>35</v>
      </c>
    </row>
    <row r="88" spans="1:3" x14ac:dyDescent="0.25">
      <c r="A88" s="43"/>
      <c r="B88" s="61"/>
      <c r="C88" s="55"/>
    </row>
    <row r="89" spans="1:3" x14ac:dyDescent="0.25">
      <c r="A89" s="44" t="s">
        <v>32</v>
      </c>
    </row>
    <row r="90" spans="1:3" x14ac:dyDescent="0.25">
      <c r="A90" s="44" t="s">
        <v>70</v>
      </c>
    </row>
    <row r="91" spans="1:3" ht="14.25" x14ac:dyDescent="0.2">
      <c r="A91" s="40" t="s">
        <v>48</v>
      </c>
      <c r="B91" s="59" t="s">
        <v>194</v>
      </c>
      <c r="C91" s="52">
        <v>93.52</v>
      </c>
    </row>
    <row r="92" spans="1:3" ht="14.25" x14ac:dyDescent="0.2">
      <c r="A92" s="40" t="s">
        <v>49</v>
      </c>
      <c r="B92" s="59" t="s">
        <v>91</v>
      </c>
      <c r="C92" s="52">
        <v>108.01</v>
      </c>
    </row>
    <row r="93" spans="1:3" ht="14.25" x14ac:dyDescent="0.2">
      <c r="A93" s="35" t="s">
        <v>50</v>
      </c>
      <c r="B93" s="36">
        <v>0</v>
      </c>
      <c r="C93" s="53">
        <v>18</v>
      </c>
    </row>
    <row r="94" spans="1:3" x14ac:dyDescent="0.25">
      <c r="A94" s="43"/>
      <c r="B94" s="61"/>
      <c r="C94" s="55"/>
    </row>
    <row r="95" spans="1:3" x14ac:dyDescent="0.25">
      <c r="A95" s="44" t="s">
        <v>33</v>
      </c>
    </row>
    <row r="96" spans="1:3" x14ac:dyDescent="0.25">
      <c r="A96" s="44" t="s">
        <v>36</v>
      </c>
    </row>
    <row r="97" spans="1:3" ht="14.25" x14ac:dyDescent="0.2">
      <c r="A97" s="40" t="s">
        <v>48</v>
      </c>
      <c r="B97" s="65" t="s">
        <v>135</v>
      </c>
      <c r="C97" s="52">
        <v>185.98</v>
      </c>
    </row>
    <row r="98" spans="1:3" ht="14.25" x14ac:dyDescent="0.2">
      <c r="A98" s="40" t="s">
        <v>49</v>
      </c>
      <c r="B98" s="59" t="s">
        <v>89</v>
      </c>
      <c r="C98" s="52">
        <v>61.86</v>
      </c>
    </row>
    <row r="99" spans="1:3" ht="14.25" x14ac:dyDescent="0.2">
      <c r="A99" s="35" t="s">
        <v>50</v>
      </c>
      <c r="B99" s="36"/>
      <c r="C99" s="53"/>
    </row>
    <row r="100" spans="1:3" x14ac:dyDescent="0.25">
      <c r="A100" s="43"/>
      <c r="B100" s="61"/>
      <c r="C100" s="55"/>
    </row>
    <row r="101" spans="1:3" x14ac:dyDescent="0.25">
      <c r="A101" s="44" t="s">
        <v>58</v>
      </c>
    </row>
    <row r="102" spans="1:3" x14ac:dyDescent="0.25">
      <c r="A102" s="44" t="s">
        <v>59</v>
      </c>
    </row>
    <row r="103" spans="1:3" x14ac:dyDescent="0.25">
      <c r="A103" s="40" t="s">
        <v>48</v>
      </c>
    </row>
    <row r="104" spans="1:3" x14ac:dyDescent="0.25">
      <c r="A104" s="40" t="s">
        <v>49</v>
      </c>
    </row>
    <row r="105" spans="1:3" ht="14.25" x14ac:dyDescent="0.2">
      <c r="A105" s="42" t="s">
        <v>50</v>
      </c>
      <c r="B105" s="63">
        <v>0</v>
      </c>
      <c r="C105" s="64">
        <v>29.33</v>
      </c>
    </row>
  </sheetData>
  <mergeCells count="3">
    <mergeCell ref="A1:C1"/>
    <mergeCell ref="A4:C4"/>
    <mergeCell ref="A5:C5"/>
  </mergeCells>
  <pageMargins left="0.7" right="0.7" top="0.75" bottom="0.75" header="0.3" footer="0.3"/>
  <pageSetup scale="98" orientation="portrait" r:id="rId1"/>
  <rowBreaks count="2" manualBreakCount="2">
    <brk id="45" max="2" man="1"/>
    <brk id="82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5"/>
  <sheetViews>
    <sheetView zoomScaleNormal="100" workbookViewId="0">
      <selection activeCell="A2" sqref="A2"/>
    </sheetView>
  </sheetViews>
  <sheetFormatPr defaultRowHeight="15" x14ac:dyDescent="0.25"/>
  <cols>
    <col min="1" max="1" width="36.28515625" style="44" customWidth="1"/>
    <col min="2" max="2" width="22.85546875" style="62" customWidth="1"/>
    <col min="3" max="3" width="15.85546875" style="56" customWidth="1"/>
    <col min="4" max="16384" width="9.140625" style="31"/>
  </cols>
  <sheetData>
    <row r="1" spans="1:3" ht="20.25" x14ac:dyDescent="0.3">
      <c r="A1" s="102" t="s">
        <v>2</v>
      </c>
      <c r="B1" s="102"/>
      <c r="C1" s="102"/>
    </row>
    <row r="2" spans="1:3" s="33" customFormat="1" ht="23.25" customHeight="1" x14ac:dyDescent="0.25">
      <c r="A2" s="32"/>
      <c r="B2" s="45">
        <v>44957</v>
      </c>
      <c r="C2" s="46"/>
    </row>
    <row r="3" spans="1:3" x14ac:dyDescent="0.25">
      <c r="A3" s="34"/>
      <c r="B3" s="57"/>
      <c r="C3" s="47"/>
    </row>
    <row r="4" spans="1:3" ht="35.25" customHeight="1" x14ac:dyDescent="0.2">
      <c r="A4" s="101" t="s">
        <v>47</v>
      </c>
      <c r="B4" s="101"/>
      <c r="C4" s="101"/>
    </row>
    <row r="5" spans="1:3" x14ac:dyDescent="0.2">
      <c r="A5" s="101"/>
      <c r="B5" s="101"/>
      <c r="C5" s="101"/>
    </row>
    <row r="6" spans="1:3" s="21" customFormat="1" ht="12.75" x14ac:dyDescent="0.25">
      <c r="A6" s="20"/>
      <c r="B6" s="20"/>
      <c r="C6" s="48"/>
    </row>
    <row r="7" spans="1:3" x14ac:dyDescent="0.25">
      <c r="A7" s="34"/>
      <c r="B7" s="57"/>
      <c r="C7" s="47"/>
    </row>
    <row r="8" spans="1:3" x14ac:dyDescent="0.25">
      <c r="A8" s="37" t="s">
        <v>1</v>
      </c>
      <c r="B8" s="37" t="s">
        <v>51</v>
      </c>
      <c r="C8" s="49" t="s">
        <v>52</v>
      </c>
    </row>
    <row r="9" spans="1:3" x14ac:dyDescent="0.25">
      <c r="A9" s="38" t="s">
        <v>5</v>
      </c>
      <c r="B9" s="57"/>
      <c r="C9" s="50"/>
    </row>
    <row r="10" spans="1:3" x14ac:dyDescent="0.25">
      <c r="A10" s="39" t="s">
        <v>6</v>
      </c>
      <c r="B10" s="58"/>
      <c r="C10" s="51"/>
    </row>
    <row r="11" spans="1:3" ht="14.25" x14ac:dyDescent="0.2">
      <c r="A11" s="40" t="s">
        <v>48</v>
      </c>
      <c r="B11" s="59" t="s">
        <v>207</v>
      </c>
      <c r="C11" s="52">
        <v>10246.5</v>
      </c>
    </row>
    <row r="12" spans="1:3" ht="14.25" x14ac:dyDescent="0.2">
      <c r="A12" s="40" t="s">
        <v>49</v>
      </c>
      <c r="B12" s="59" t="s">
        <v>94</v>
      </c>
      <c r="C12" s="52">
        <v>77.430000000000007</v>
      </c>
    </row>
    <row r="13" spans="1:3" ht="14.25" x14ac:dyDescent="0.2">
      <c r="A13" s="35" t="s">
        <v>50</v>
      </c>
      <c r="B13" s="36">
        <f>7+110+114</f>
        <v>231</v>
      </c>
      <c r="C13" s="53">
        <f>81.33+348.13</f>
        <v>429.46</v>
      </c>
    </row>
    <row r="14" spans="1:3" x14ac:dyDescent="0.25">
      <c r="A14" s="41"/>
      <c r="B14" s="60"/>
      <c r="C14" s="54"/>
    </row>
    <row r="15" spans="1:3" x14ac:dyDescent="0.25">
      <c r="A15" s="39" t="s">
        <v>7</v>
      </c>
      <c r="B15" s="58"/>
      <c r="C15" s="51"/>
    </row>
    <row r="16" spans="1:3" x14ac:dyDescent="0.25">
      <c r="A16" s="34" t="s">
        <v>8</v>
      </c>
      <c r="B16" s="57"/>
      <c r="C16" s="47"/>
    </row>
    <row r="17" spans="1:3" ht="14.25" x14ac:dyDescent="0.2">
      <c r="A17" s="40" t="s">
        <v>48</v>
      </c>
      <c r="B17" s="59">
        <v>0</v>
      </c>
      <c r="C17" s="52">
        <v>20.51</v>
      </c>
    </row>
    <row r="18" spans="1:3" ht="14.25" x14ac:dyDescent="0.2">
      <c r="A18" s="40" t="s">
        <v>49</v>
      </c>
      <c r="B18" s="59"/>
      <c r="C18" s="52"/>
    </row>
    <row r="19" spans="1:3" ht="14.25" x14ac:dyDescent="0.2">
      <c r="A19" s="35" t="s">
        <v>50</v>
      </c>
      <c r="B19" s="36"/>
      <c r="C19" s="53"/>
    </row>
    <row r="20" spans="1:3" x14ac:dyDescent="0.25">
      <c r="A20" s="41"/>
      <c r="B20" s="60"/>
      <c r="C20" s="54"/>
    </row>
    <row r="21" spans="1:3" x14ac:dyDescent="0.25">
      <c r="A21" s="39" t="s">
        <v>9</v>
      </c>
      <c r="B21" s="58"/>
      <c r="C21" s="51"/>
    </row>
    <row r="22" spans="1:3" x14ac:dyDescent="0.25">
      <c r="A22" s="34" t="s">
        <v>54</v>
      </c>
      <c r="B22" s="57"/>
      <c r="C22" s="47"/>
    </row>
    <row r="23" spans="1:3" ht="14.25" x14ac:dyDescent="0.2">
      <c r="A23" s="40" t="s">
        <v>48</v>
      </c>
      <c r="B23" s="59" t="s">
        <v>211</v>
      </c>
      <c r="C23" s="52">
        <v>52.29</v>
      </c>
    </row>
    <row r="24" spans="1:3" ht="14.25" x14ac:dyDescent="0.2">
      <c r="A24" s="40" t="s">
        <v>49</v>
      </c>
      <c r="B24" s="59" t="s">
        <v>96</v>
      </c>
      <c r="C24" s="52">
        <v>132.12</v>
      </c>
    </row>
    <row r="25" spans="1:3" ht="14.25" x14ac:dyDescent="0.2">
      <c r="A25" s="35" t="s">
        <v>50</v>
      </c>
      <c r="B25" s="36">
        <v>1</v>
      </c>
      <c r="C25" s="53">
        <v>32.86</v>
      </c>
    </row>
    <row r="26" spans="1:3" x14ac:dyDescent="0.25">
      <c r="A26" s="41"/>
      <c r="B26" s="60"/>
      <c r="C26" s="54"/>
    </row>
    <row r="27" spans="1:3" x14ac:dyDescent="0.25">
      <c r="A27" s="39" t="s">
        <v>55</v>
      </c>
      <c r="B27" s="58"/>
      <c r="C27" s="51"/>
    </row>
    <row r="28" spans="1:3" x14ac:dyDescent="0.25">
      <c r="A28" s="39" t="s">
        <v>56</v>
      </c>
      <c r="B28" s="58"/>
      <c r="C28" s="51"/>
    </row>
    <row r="29" spans="1:3" ht="14.25" x14ac:dyDescent="0.2">
      <c r="A29" s="40" t="s">
        <v>48</v>
      </c>
      <c r="B29" s="59" t="s">
        <v>210</v>
      </c>
      <c r="C29" s="52">
        <v>241.63</v>
      </c>
    </row>
    <row r="30" spans="1:3" ht="14.25" x14ac:dyDescent="0.2">
      <c r="A30" s="40" t="s">
        <v>49</v>
      </c>
      <c r="B30" s="59" t="s">
        <v>95</v>
      </c>
      <c r="C30" s="52">
        <v>277.33999999999997</v>
      </c>
    </row>
    <row r="31" spans="1:3" ht="14.25" x14ac:dyDescent="0.2">
      <c r="A31" s="35" t="s">
        <v>50</v>
      </c>
      <c r="B31" s="36">
        <v>7</v>
      </c>
      <c r="C31" s="53">
        <v>32.86</v>
      </c>
    </row>
    <row r="32" spans="1:3" x14ac:dyDescent="0.25">
      <c r="A32" s="34"/>
      <c r="B32" s="57"/>
      <c r="C32" s="47"/>
    </row>
    <row r="33" spans="1:3" x14ac:dyDescent="0.25">
      <c r="A33" s="41"/>
      <c r="B33" s="60"/>
      <c r="C33" s="54"/>
    </row>
    <row r="34" spans="1:3" x14ac:dyDescent="0.25">
      <c r="A34" s="39" t="s">
        <v>12</v>
      </c>
      <c r="B34" s="58"/>
      <c r="C34" s="51"/>
    </row>
    <row r="35" spans="1:3" x14ac:dyDescent="0.25">
      <c r="A35" s="34" t="s">
        <v>13</v>
      </c>
      <c r="B35" s="57"/>
      <c r="C35" s="47"/>
    </row>
    <row r="36" spans="1:3" ht="14.25" x14ac:dyDescent="0.2">
      <c r="A36" s="40" t="s">
        <v>48</v>
      </c>
      <c r="B36" s="59" t="s">
        <v>209</v>
      </c>
      <c r="C36" s="52">
        <v>1782.43</v>
      </c>
    </row>
    <row r="37" spans="1:3" ht="14.25" x14ac:dyDescent="0.2">
      <c r="A37" s="40" t="s">
        <v>49</v>
      </c>
      <c r="B37" s="59" t="s">
        <v>97</v>
      </c>
      <c r="C37" s="52">
        <v>1014.39</v>
      </c>
    </row>
    <row r="38" spans="1:3" ht="14.25" x14ac:dyDescent="0.2">
      <c r="A38" s="35" t="s">
        <v>50</v>
      </c>
      <c r="B38" s="36">
        <v>31</v>
      </c>
      <c r="C38" s="53">
        <v>38.200000000000003</v>
      </c>
    </row>
    <row r="39" spans="1:3" x14ac:dyDescent="0.25">
      <c r="A39" s="41"/>
      <c r="B39" s="60"/>
      <c r="C39" s="54"/>
    </row>
    <row r="40" spans="1:3" x14ac:dyDescent="0.25">
      <c r="A40" s="39" t="s">
        <v>14</v>
      </c>
      <c r="B40" s="58"/>
      <c r="C40" s="51"/>
    </row>
    <row r="41" spans="1:3" x14ac:dyDescent="0.25">
      <c r="A41" s="34" t="s">
        <v>15</v>
      </c>
      <c r="B41" s="57"/>
      <c r="C41" s="47"/>
    </row>
    <row r="42" spans="1:3" ht="14.25" x14ac:dyDescent="0.2">
      <c r="A42" s="40" t="s">
        <v>48</v>
      </c>
      <c r="B42" s="59" t="s">
        <v>208</v>
      </c>
      <c r="C42" s="52">
        <v>130.43</v>
      </c>
    </row>
    <row r="43" spans="1:3" ht="14.25" x14ac:dyDescent="0.2">
      <c r="A43" s="40" t="s">
        <v>49</v>
      </c>
      <c r="B43" s="59" t="s">
        <v>96</v>
      </c>
      <c r="C43" s="52">
        <v>143.02000000000001</v>
      </c>
    </row>
    <row r="44" spans="1:3" ht="14.25" x14ac:dyDescent="0.2">
      <c r="A44" s="35" t="s">
        <v>50</v>
      </c>
      <c r="B44" s="36">
        <v>40</v>
      </c>
      <c r="C44" s="53">
        <v>43.33</v>
      </c>
    </row>
    <row r="45" spans="1:3" x14ac:dyDescent="0.25">
      <c r="A45" s="41"/>
      <c r="B45" s="60"/>
      <c r="C45" s="54"/>
    </row>
    <row r="46" spans="1:3" x14ac:dyDescent="0.25">
      <c r="A46" s="39" t="s">
        <v>18</v>
      </c>
      <c r="B46" s="58"/>
      <c r="C46" s="51"/>
    </row>
    <row r="47" spans="1:3" x14ac:dyDescent="0.25">
      <c r="A47" s="34" t="s">
        <v>19</v>
      </c>
      <c r="B47" s="57"/>
      <c r="C47" s="47"/>
    </row>
    <row r="48" spans="1:3" ht="14.25" x14ac:dyDescent="0.2">
      <c r="A48" s="40" t="s">
        <v>48</v>
      </c>
      <c r="B48" s="65" t="s">
        <v>141</v>
      </c>
      <c r="C48" s="52">
        <v>119.4</v>
      </c>
    </row>
    <row r="49" spans="1:3" ht="14.25" x14ac:dyDescent="0.2">
      <c r="A49" s="40" t="s">
        <v>49</v>
      </c>
      <c r="B49" s="59"/>
      <c r="C49" s="52"/>
    </row>
    <row r="50" spans="1:3" ht="14.25" x14ac:dyDescent="0.2">
      <c r="A50" s="35" t="s">
        <v>50</v>
      </c>
      <c r="B50" s="66">
        <v>1000</v>
      </c>
      <c r="C50" s="53">
        <v>37.869999999999997</v>
      </c>
    </row>
    <row r="51" spans="1:3" x14ac:dyDescent="0.25">
      <c r="A51" s="41"/>
      <c r="B51" s="60"/>
      <c r="C51" s="54"/>
    </row>
    <row r="52" spans="1:3" x14ac:dyDescent="0.25">
      <c r="A52" s="34" t="s">
        <v>20</v>
      </c>
      <c r="B52" s="57"/>
      <c r="C52" s="47"/>
    </row>
    <row r="53" spans="1:3" x14ac:dyDescent="0.25">
      <c r="A53" s="34" t="s">
        <v>22</v>
      </c>
      <c r="B53" s="57"/>
      <c r="C53" s="47"/>
    </row>
    <row r="54" spans="1:3" ht="14.25" x14ac:dyDescent="0.2">
      <c r="A54" s="40" t="s">
        <v>48</v>
      </c>
      <c r="B54" s="59" t="s">
        <v>206</v>
      </c>
      <c r="C54" s="52">
        <v>4089.74</v>
      </c>
    </row>
    <row r="55" spans="1:3" ht="14.25" x14ac:dyDescent="0.2">
      <c r="A55" s="40" t="s">
        <v>49</v>
      </c>
      <c r="B55" s="59" t="s">
        <v>92</v>
      </c>
      <c r="C55" s="52">
        <v>749.56</v>
      </c>
    </row>
    <row r="56" spans="1:3" ht="14.25" x14ac:dyDescent="0.2">
      <c r="A56" s="35" t="s">
        <v>50</v>
      </c>
      <c r="B56" s="36">
        <f>1777+676+1182</f>
        <v>3635</v>
      </c>
      <c r="C56" s="53">
        <f>1006.43+896.14</f>
        <v>1902.57</v>
      </c>
    </row>
    <row r="57" spans="1:3" x14ac:dyDescent="0.25">
      <c r="A57" s="41"/>
      <c r="B57" s="60"/>
      <c r="C57" s="54"/>
    </row>
    <row r="58" spans="1:3" x14ac:dyDescent="0.25">
      <c r="A58" s="34" t="s">
        <v>23</v>
      </c>
      <c r="B58" s="57"/>
      <c r="C58" s="47"/>
    </row>
    <row r="59" spans="1:3" x14ac:dyDescent="0.25">
      <c r="A59" s="34" t="s">
        <v>24</v>
      </c>
      <c r="B59" s="57"/>
      <c r="C59" s="47"/>
    </row>
    <row r="60" spans="1:3" x14ac:dyDescent="0.25">
      <c r="A60" s="34" t="s">
        <v>25</v>
      </c>
      <c r="B60" s="57"/>
      <c r="C60" s="47"/>
    </row>
    <row r="61" spans="1:3" ht="14.25" x14ac:dyDescent="0.2">
      <c r="A61" s="40" t="s">
        <v>48</v>
      </c>
      <c r="B61" s="65" t="s">
        <v>197</v>
      </c>
      <c r="C61" s="52">
        <v>242.2</v>
      </c>
    </row>
    <row r="62" spans="1:3" ht="14.25" x14ac:dyDescent="0.2">
      <c r="A62" s="40" t="s">
        <v>49</v>
      </c>
      <c r="B62" s="59"/>
      <c r="C62" s="52"/>
    </row>
    <row r="63" spans="1:3" ht="14.25" x14ac:dyDescent="0.2">
      <c r="A63" s="35" t="s">
        <v>50</v>
      </c>
      <c r="B63" s="36"/>
      <c r="C63" s="53"/>
    </row>
    <row r="64" spans="1:3" x14ac:dyDescent="0.25">
      <c r="A64" s="43"/>
      <c r="B64" s="61"/>
      <c r="C64" s="55"/>
    </row>
    <row r="65" spans="1:3" x14ac:dyDescent="0.25">
      <c r="A65" s="34" t="s">
        <v>26</v>
      </c>
      <c r="B65" s="57"/>
      <c r="C65" s="47"/>
    </row>
    <row r="66" spans="1:3" x14ac:dyDescent="0.25">
      <c r="A66" s="34" t="s">
        <v>27</v>
      </c>
      <c r="B66" s="57"/>
      <c r="C66" s="47"/>
    </row>
    <row r="67" spans="1:3" ht="14.25" x14ac:dyDescent="0.2">
      <c r="A67" s="40" t="s">
        <v>48</v>
      </c>
      <c r="B67" s="59" t="s">
        <v>205</v>
      </c>
      <c r="C67" s="52">
        <v>150.05000000000001</v>
      </c>
    </row>
    <row r="68" spans="1:3" ht="14.25" x14ac:dyDescent="0.2">
      <c r="A68" s="40" t="s">
        <v>49</v>
      </c>
      <c r="B68" s="59"/>
      <c r="C68" s="52"/>
    </row>
    <row r="69" spans="1:3" ht="14.25" x14ac:dyDescent="0.2">
      <c r="A69" s="35" t="s">
        <v>50</v>
      </c>
      <c r="B69" s="36">
        <v>0</v>
      </c>
      <c r="C69" s="53">
        <v>126.04</v>
      </c>
    </row>
    <row r="70" spans="1:3" x14ac:dyDescent="0.25">
      <c r="A70" s="43"/>
      <c r="B70" s="61"/>
      <c r="C70" s="55"/>
    </row>
    <row r="71" spans="1:3" x14ac:dyDescent="0.25">
      <c r="A71" s="44" t="s">
        <v>28</v>
      </c>
    </row>
    <row r="72" spans="1:3" x14ac:dyDescent="0.25">
      <c r="A72" s="44" t="s">
        <v>29</v>
      </c>
    </row>
    <row r="73" spans="1:3" ht="14.25" x14ac:dyDescent="0.2">
      <c r="A73" s="40" t="s">
        <v>48</v>
      </c>
      <c r="B73" s="59"/>
      <c r="C73" s="52"/>
    </row>
    <row r="74" spans="1:3" ht="14.25" x14ac:dyDescent="0.2">
      <c r="A74" s="40" t="s">
        <v>49</v>
      </c>
      <c r="B74" s="59"/>
      <c r="C74" s="52"/>
    </row>
    <row r="75" spans="1:3" ht="14.25" x14ac:dyDescent="0.2">
      <c r="A75" s="35" t="s">
        <v>50</v>
      </c>
      <c r="B75" s="36">
        <v>0</v>
      </c>
      <c r="C75" s="53">
        <v>85.69</v>
      </c>
    </row>
    <row r="76" spans="1:3" x14ac:dyDescent="0.25">
      <c r="A76" s="43"/>
      <c r="B76" s="61"/>
      <c r="C76" s="55"/>
    </row>
    <row r="77" spans="1:3" x14ac:dyDescent="0.25">
      <c r="A77" s="44" t="s">
        <v>30</v>
      </c>
    </row>
    <row r="78" spans="1:3" x14ac:dyDescent="0.25">
      <c r="A78" s="44" t="s">
        <v>34</v>
      </c>
    </row>
    <row r="79" spans="1:3" ht="14.25" x14ac:dyDescent="0.2">
      <c r="A79" s="40" t="s">
        <v>48</v>
      </c>
      <c r="B79" s="59" t="s">
        <v>140</v>
      </c>
      <c r="C79" s="52">
        <v>196.88</v>
      </c>
    </row>
    <row r="80" spans="1:3" ht="14.25" x14ac:dyDescent="0.2">
      <c r="A80" s="40" t="s">
        <v>49</v>
      </c>
      <c r="B80" s="59"/>
      <c r="C80" s="52"/>
    </row>
    <row r="81" spans="1:3" ht="14.25" x14ac:dyDescent="0.2">
      <c r="A81" s="35" t="s">
        <v>50</v>
      </c>
      <c r="B81" s="36">
        <v>600</v>
      </c>
      <c r="C81" s="53">
        <v>34.450000000000003</v>
      </c>
    </row>
    <row r="82" spans="1:3" x14ac:dyDescent="0.25">
      <c r="A82" s="43"/>
      <c r="B82" s="61"/>
      <c r="C82" s="55"/>
    </row>
    <row r="83" spans="1:3" x14ac:dyDescent="0.25">
      <c r="A83" s="44" t="s">
        <v>31</v>
      </c>
    </row>
    <row r="84" spans="1:3" x14ac:dyDescent="0.25">
      <c r="A84" s="44" t="s">
        <v>37</v>
      </c>
    </row>
    <row r="85" spans="1:3" ht="14.25" x14ac:dyDescent="0.2">
      <c r="A85" s="40" t="s">
        <v>48</v>
      </c>
      <c r="B85" s="59" t="s">
        <v>139</v>
      </c>
      <c r="C85" s="52">
        <v>283.99</v>
      </c>
    </row>
    <row r="86" spans="1:3" ht="14.25" x14ac:dyDescent="0.2">
      <c r="A86" s="40" t="s">
        <v>49</v>
      </c>
      <c r="B86" s="65" t="s">
        <v>66</v>
      </c>
      <c r="C86" s="52">
        <v>310.2</v>
      </c>
    </row>
    <row r="87" spans="1:3" ht="14.25" x14ac:dyDescent="0.2">
      <c r="A87" s="35" t="s">
        <v>50</v>
      </c>
      <c r="B87" s="36">
        <v>900</v>
      </c>
      <c r="C87" s="53">
        <v>32</v>
      </c>
    </row>
    <row r="88" spans="1:3" x14ac:dyDescent="0.25">
      <c r="A88" s="43"/>
      <c r="B88" s="61"/>
      <c r="C88" s="55"/>
    </row>
    <row r="89" spans="1:3" x14ac:dyDescent="0.25">
      <c r="A89" s="44" t="s">
        <v>32</v>
      </c>
    </row>
    <row r="90" spans="1:3" x14ac:dyDescent="0.25">
      <c r="A90" s="44" t="s">
        <v>70</v>
      </c>
    </row>
    <row r="91" spans="1:3" ht="14.25" x14ac:dyDescent="0.2">
      <c r="A91" s="40" t="s">
        <v>48</v>
      </c>
      <c r="B91" s="59" t="s">
        <v>198</v>
      </c>
      <c r="C91" s="52">
        <v>107.93</v>
      </c>
    </row>
    <row r="92" spans="1:3" ht="14.25" x14ac:dyDescent="0.2">
      <c r="A92" s="40" t="s">
        <v>49</v>
      </c>
      <c r="B92" s="59" t="s">
        <v>98</v>
      </c>
      <c r="C92" s="52">
        <v>112.73</v>
      </c>
    </row>
    <row r="93" spans="1:3" ht="14.25" x14ac:dyDescent="0.2">
      <c r="A93" s="35" t="s">
        <v>50</v>
      </c>
      <c r="B93" s="36">
        <v>0</v>
      </c>
      <c r="C93" s="53">
        <v>18</v>
      </c>
    </row>
    <row r="94" spans="1:3" x14ac:dyDescent="0.25">
      <c r="A94" s="43"/>
      <c r="B94" s="61"/>
      <c r="C94" s="55"/>
    </row>
    <row r="95" spans="1:3" x14ac:dyDescent="0.25">
      <c r="A95" s="44" t="s">
        <v>33</v>
      </c>
    </row>
    <row r="96" spans="1:3" x14ac:dyDescent="0.25">
      <c r="A96" s="44" t="s">
        <v>36</v>
      </c>
    </row>
    <row r="97" spans="1:3" ht="14.25" x14ac:dyDescent="0.2">
      <c r="A97" s="40" t="s">
        <v>48</v>
      </c>
      <c r="B97" s="59" t="s">
        <v>138</v>
      </c>
      <c r="C97" s="52">
        <v>236.78</v>
      </c>
    </row>
    <row r="98" spans="1:3" ht="14.25" x14ac:dyDescent="0.2">
      <c r="A98" s="40" t="s">
        <v>49</v>
      </c>
      <c r="B98" s="59" t="s">
        <v>93</v>
      </c>
      <c r="C98" s="52">
        <v>91.95</v>
      </c>
    </row>
    <row r="99" spans="1:3" ht="14.25" x14ac:dyDescent="0.2">
      <c r="A99" s="35" t="s">
        <v>50</v>
      </c>
      <c r="B99" s="36"/>
      <c r="C99" s="53"/>
    </row>
    <row r="100" spans="1:3" x14ac:dyDescent="0.25">
      <c r="A100" s="43"/>
      <c r="B100" s="61"/>
      <c r="C100" s="55"/>
    </row>
    <row r="101" spans="1:3" x14ac:dyDescent="0.25">
      <c r="A101" s="44" t="s">
        <v>58</v>
      </c>
    </row>
    <row r="102" spans="1:3" x14ac:dyDescent="0.25">
      <c r="A102" s="44" t="s">
        <v>59</v>
      </c>
    </row>
    <row r="103" spans="1:3" x14ac:dyDescent="0.25">
      <c r="A103" s="40" t="s">
        <v>48</v>
      </c>
    </row>
    <row r="104" spans="1:3" x14ac:dyDescent="0.25">
      <c r="A104" s="40" t="s">
        <v>49</v>
      </c>
    </row>
    <row r="105" spans="1:3" ht="14.25" x14ac:dyDescent="0.2">
      <c r="A105" s="42" t="s">
        <v>50</v>
      </c>
      <c r="B105" s="63">
        <v>0</v>
      </c>
      <c r="C105" s="64">
        <v>29.33</v>
      </c>
    </row>
  </sheetData>
  <mergeCells count="3">
    <mergeCell ref="A1:C1"/>
    <mergeCell ref="A4:C4"/>
    <mergeCell ref="A5:C5"/>
  </mergeCells>
  <pageMargins left="0.7" right="0.7" top="0.75" bottom="0.75" header="0.3" footer="0.3"/>
  <pageSetup scale="98" orientation="portrait" r:id="rId1"/>
  <rowBreaks count="2" manualBreakCount="2">
    <brk id="45" max="2" man="1"/>
    <brk id="82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5"/>
  <sheetViews>
    <sheetView zoomScaleNormal="100" workbookViewId="0">
      <selection activeCell="A3" sqref="A3"/>
    </sheetView>
  </sheetViews>
  <sheetFormatPr defaultRowHeight="15" x14ac:dyDescent="0.25"/>
  <cols>
    <col min="1" max="1" width="37.140625" style="44" customWidth="1"/>
    <col min="2" max="2" width="22.85546875" style="62" customWidth="1"/>
    <col min="3" max="3" width="15.85546875" style="56" customWidth="1"/>
    <col min="4" max="16384" width="9.140625" style="31"/>
  </cols>
  <sheetData>
    <row r="1" spans="1:3" ht="20.25" x14ac:dyDescent="0.3">
      <c r="A1" s="102" t="s">
        <v>2</v>
      </c>
      <c r="B1" s="102"/>
      <c r="C1" s="102"/>
    </row>
    <row r="2" spans="1:3" s="33" customFormat="1" ht="23.25" customHeight="1" x14ac:dyDescent="0.25">
      <c r="A2" s="98"/>
      <c r="B2" s="45" t="s">
        <v>71</v>
      </c>
      <c r="C2" s="46"/>
    </row>
    <row r="3" spans="1:3" x14ac:dyDescent="0.25">
      <c r="A3" s="34"/>
      <c r="B3" s="57"/>
      <c r="C3" s="47"/>
    </row>
    <row r="4" spans="1:3" ht="35.25" customHeight="1" x14ac:dyDescent="0.2">
      <c r="A4" s="101" t="s">
        <v>47</v>
      </c>
      <c r="B4" s="101"/>
      <c r="C4" s="101"/>
    </row>
    <row r="5" spans="1:3" x14ac:dyDescent="0.2">
      <c r="A5" s="101"/>
      <c r="B5" s="101"/>
      <c r="C5" s="101"/>
    </row>
    <row r="6" spans="1:3" s="21" customFormat="1" ht="12.75" x14ac:dyDescent="0.25">
      <c r="A6" s="20"/>
      <c r="B6" s="20"/>
      <c r="C6" s="48"/>
    </row>
    <row r="7" spans="1:3" x14ac:dyDescent="0.25">
      <c r="A7" s="34"/>
      <c r="B7" s="57"/>
      <c r="C7" s="47"/>
    </row>
    <row r="8" spans="1:3" x14ac:dyDescent="0.25">
      <c r="A8" s="37" t="s">
        <v>1</v>
      </c>
      <c r="B8" s="37" t="s">
        <v>51</v>
      </c>
      <c r="C8" s="49" t="s">
        <v>52</v>
      </c>
    </row>
    <row r="9" spans="1:3" x14ac:dyDescent="0.25">
      <c r="A9" s="38" t="s">
        <v>5</v>
      </c>
      <c r="B9" s="57"/>
      <c r="C9" s="50"/>
    </row>
    <row r="10" spans="1:3" x14ac:dyDescent="0.25">
      <c r="A10" s="39" t="s">
        <v>6</v>
      </c>
      <c r="B10" s="58"/>
      <c r="C10" s="51"/>
    </row>
    <row r="11" spans="1:3" ht="14.25" x14ac:dyDescent="0.2">
      <c r="A11" s="40" t="s">
        <v>48</v>
      </c>
      <c r="B11" s="65" t="s">
        <v>217</v>
      </c>
      <c r="C11" s="52">
        <v>10441.52</v>
      </c>
    </row>
    <row r="12" spans="1:3" ht="14.25" x14ac:dyDescent="0.2">
      <c r="A12" s="40" t="s">
        <v>49</v>
      </c>
      <c r="B12" s="59" t="s">
        <v>94</v>
      </c>
      <c r="C12" s="52">
        <v>77.430000000000007</v>
      </c>
    </row>
    <row r="13" spans="1:3" ht="14.25" x14ac:dyDescent="0.2">
      <c r="A13" s="35" t="s">
        <v>50</v>
      </c>
      <c r="B13" s="36">
        <f>7+100+114</f>
        <v>221</v>
      </c>
      <c r="C13" s="53">
        <f>81.33+342.88</f>
        <v>424.21</v>
      </c>
    </row>
    <row r="14" spans="1:3" x14ac:dyDescent="0.25">
      <c r="A14" s="41"/>
      <c r="B14" s="60"/>
      <c r="C14" s="54"/>
    </row>
    <row r="15" spans="1:3" x14ac:dyDescent="0.25">
      <c r="A15" s="39" t="s">
        <v>7</v>
      </c>
      <c r="B15" s="58"/>
      <c r="C15" s="51"/>
    </row>
    <row r="16" spans="1:3" x14ac:dyDescent="0.25">
      <c r="A16" s="34" t="s">
        <v>8</v>
      </c>
      <c r="B16" s="57"/>
      <c r="C16" s="47"/>
    </row>
    <row r="17" spans="1:3" ht="14.25" x14ac:dyDescent="0.2">
      <c r="A17" s="40" t="s">
        <v>48</v>
      </c>
      <c r="B17" s="59">
        <v>0</v>
      </c>
      <c r="C17" s="52">
        <v>20.56</v>
      </c>
    </row>
    <row r="18" spans="1:3" ht="14.25" x14ac:dyDescent="0.2">
      <c r="A18" s="40" t="s">
        <v>49</v>
      </c>
      <c r="B18" s="59"/>
      <c r="C18" s="52"/>
    </row>
    <row r="19" spans="1:3" ht="14.25" x14ac:dyDescent="0.2">
      <c r="A19" s="35" t="s">
        <v>50</v>
      </c>
      <c r="B19" s="36"/>
      <c r="C19" s="53"/>
    </row>
    <row r="20" spans="1:3" x14ac:dyDescent="0.25">
      <c r="A20" s="41"/>
      <c r="B20" s="60"/>
      <c r="C20" s="54"/>
    </row>
    <row r="21" spans="1:3" x14ac:dyDescent="0.25">
      <c r="A21" s="39" t="s">
        <v>9</v>
      </c>
      <c r="B21" s="58"/>
      <c r="C21" s="51"/>
    </row>
    <row r="22" spans="1:3" x14ac:dyDescent="0.25">
      <c r="A22" s="34" t="s">
        <v>54</v>
      </c>
      <c r="B22" s="57"/>
      <c r="C22" s="47"/>
    </row>
    <row r="23" spans="1:3" ht="14.25" x14ac:dyDescent="0.2">
      <c r="A23" s="40" t="s">
        <v>48</v>
      </c>
      <c r="B23" s="59" t="s">
        <v>221</v>
      </c>
      <c r="C23" s="52">
        <v>51.71</v>
      </c>
    </row>
    <row r="24" spans="1:3" ht="14.25" x14ac:dyDescent="0.2">
      <c r="A24" s="40" t="s">
        <v>49</v>
      </c>
      <c r="B24" s="59" t="s">
        <v>101</v>
      </c>
      <c r="C24" s="52">
        <v>148.16</v>
      </c>
    </row>
    <row r="25" spans="1:3" ht="14.25" x14ac:dyDescent="0.2">
      <c r="A25" s="35" t="s">
        <v>50</v>
      </c>
      <c r="B25" s="36">
        <v>1</v>
      </c>
      <c r="C25" s="53">
        <v>32.86</v>
      </c>
    </row>
    <row r="26" spans="1:3" x14ac:dyDescent="0.25">
      <c r="A26" s="41"/>
      <c r="B26" s="60"/>
      <c r="C26" s="54"/>
    </row>
    <row r="27" spans="1:3" x14ac:dyDescent="0.25">
      <c r="A27" s="39" t="s">
        <v>55</v>
      </c>
      <c r="B27" s="58"/>
      <c r="C27" s="51"/>
    </row>
    <row r="28" spans="1:3" x14ac:dyDescent="0.25">
      <c r="A28" s="39" t="s">
        <v>56</v>
      </c>
      <c r="B28" s="58"/>
      <c r="C28" s="51"/>
    </row>
    <row r="29" spans="1:3" ht="14.25" x14ac:dyDescent="0.2">
      <c r="A29" s="40" t="s">
        <v>48</v>
      </c>
      <c r="B29" s="59" t="s">
        <v>220</v>
      </c>
      <c r="C29" s="52">
        <v>238.42</v>
      </c>
    </row>
    <row r="30" spans="1:3" ht="14.25" x14ac:dyDescent="0.2">
      <c r="A30" s="40" t="s">
        <v>49</v>
      </c>
      <c r="B30" s="59" t="s">
        <v>100</v>
      </c>
      <c r="C30" s="52">
        <v>331.15</v>
      </c>
    </row>
    <row r="31" spans="1:3" ht="14.25" x14ac:dyDescent="0.2">
      <c r="A31" s="35" t="s">
        <v>50</v>
      </c>
      <c r="B31" s="36">
        <v>5</v>
      </c>
      <c r="C31" s="53">
        <v>32.86</v>
      </c>
    </row>
    <row r="32" spans="1:3" x14ac:dyDescent="0.25">
      <c r="A32" s="34"/>
      <c r="B32" s="57"/>
      <c r="C32" s="47"/>
    </row>
    <row r="33" spans="1:3" x14ac:dyDescent="0.25">
      <c r="A33" s="41"/>
      <c r="B33" s="60"/>
      <c r="C33" s="54"/>
    </row>
    <row r="34" spans="1:3" x14ac:dyDescent="0.25">
      <c r="A34" s="39" t="s">
        <v>12</v>
      </c>
      <c r="B34" s="58"/>
      <c r="C34" s="51"/>
    </row>
    <row r="35" spans="1:3" x14ac:dyDescent="0.25">
      <c r="A35" s="34" t="s">
        <v>13</v>
      </c>
      <c r="B35" s="57"/>
      <c r="C35" s="47"/>
    </row>
    <row r="36" spans="1:3" ht="14.25" x14ac:dyDescent="0.2">
      <c r="A36" s="40" t="s">
        <v>48</v>
      </c>
      <c r="B36" s="59" t="s">
        <v>219</v>
      </c>
      <c r="C36" s="52">
        <v>1509.24</v>
      </c>
    </row>
    <row r="37" spans="1:3" ht="14.25" x14ac:dyDescent="0.2">
      <c r="A37" s="40" t="s">
        <v>49</v>
      </c>
      <c r="B37" s="59" t="s">
        <v>102</v>
      </c>
      <c r="C37" s="52">
        <v>608.54999999999995</v>
      </c>
    </row>
    <row r="38" spans="1:3" ht="14.25" x14ac:dyDescent="0.2">
      <c r="A38" s="35" t="s">
        <v>50</v>
      </c>
      <c r="B38" s="36">
        <v>52</v>
      </c>
      <c r="C38" s="53">
        <v>49.23</v>
      </c>
    </row>
    <row r="39" spans="1:3" x14ac:dyDescent="0.25">
      <c r="A39" s="41"/>
      <c r="B39" s="60"/>
      <c r="C39" s="54"/>
    </row>
    <row r="40" spans="1:3" x14ac:dyDescent="0.25">
      <c r="A40" s="39" t="s">
        <v>14</v>
      </c>
      <c r="B40" s="58"/>
      <c r="C40" s="51"/>
    </row>
    <row r="41" spans="1:3" x14ac:dyDescent="0.25">
      <c r="A41" s="34" t="s">
        <v>15</v>
      </c>
      <c r="B41" s="57"/>
      <c r="C41" s="47"/>
    </row>
    <row r="42" spans="1:3" ht="14.25" x14ac:dyDescent="0.2">
      <c r="A42" s="40" t="s">
        <v>48</v>
      </c>
      <c r="B42" s="59" t="s">
        <v>218</v>
      </c>
      <c r="C42" s="52">
        <v>138.80000000000001</v>
      </c>
    </row>
    <row r="43" spans="1:3" ht="14.25" x14ac:dyDescent="0.2">
      <c r="A43" s="40" t="s">
        <v>49</v>
      </c>
      <c r="B43" s="59" t="s">
        <v>103</v>
      </c>
      <c r="C43" s="52">
        <v>154.19</v>
      </c>
    </row>
    <row r="44" spans="1:3" ht="14.25" x14ac:dyDescent="0.2">
      <c r="A44" s="35" t="s">
        <v>50</v>
      </c>
      <c r="B44" s="36">
        <v>20</v>
      </c>
      <c r="C44" s="53">
        <v>38.08</v>
      </c>
    </row>
    <row r="45" spans="1:3" x14ac:dyDescent="0.25">
      <c r="A45" s="41"/>
      <c r="B45" s="60"/>
      <c r="C45" s="54"/>
    </row>
    <row r="46" spans="1:3" x14ac:dyDescent="0.25">
      <c r="A46" s="39" t="s">
        <v>18</v>
      </c>
      <c r="B46" s="58"/>
      <c r="C46" s="51"/>
    </row>
    <row r="47" spans="1:3" x14ac:dyDescent="0.25">
      <c r="A47" s="34" t="s">
        <v>19</v>
      </c>
      <c r="B47" s="57"/>
      <c r="C47" s="47"/>
    </row>
    <row r="48" spans="1:3" ht="14.25" x14ac:dyDescent="0.2">
      <c r="A48" s="40" t="s">
        <v>48</v>
      </c>
      <c r="B48" s="59" t="s">
        <v>145</v>
      </c>
      <c r="C48" s="52">
        <v>378.93</v>
      </c>
    </row>
    <row r="49" spans="1:3" ht="14.25" x14ac:dyDescent="0.2">
      <c r="A49" s="40" t="s">
        <v>49</v>
      </c>
      <c r="B49" s="59"/>
      <c r="C49" s="52"/>
    </row>
    <row r="50" spans="1:3" ht="14.25" x14ac:dyDescent="0.2">
      <c r="A50" s="35" t="s">
        <v>50</v>
      </c>
      <c r="B50" s="66">
        <v>2600</v>
      </c>
      <c r="C50" s="53">
        <v>51.69</v>
      </c>
    </row>
    <row r="51" spans="1:3" x14ac:dyDescent="0.25">
      <c r="A51" s="41"/>
      <c r="B51" s="60"/>
      <c r="C51" s="54"/>
    </row>
    <row r="52" spans="1:3" x14ac:dyDescent="0.25">
      <c r="A52" s="34" t="s">
        <v>20</v>
      </c>
      <c r="B52" s="57"/>
      <c r="C52" s="47"/>
    </row>
    <row r="53" spans="1:3" x14ac:dyDescent="0.25">
      <c r="A53" s="34" t="s">
        <v>22</v>
      </c>
      <c r="B53" s="57"/>
      <c r="C53" s="47"/>
    </row>
    <row r="54" spans="1:3" ht="14.25" x14ac:dyDescent="0.2">
      <c r="A54" s="40" t="s">
        <v>48</v>
      </c>
      <c r="B54" s="59" t="s">
        <v>216</v>
      </c>
      <c r="C54" s="52">
        <v>3837.9</v>
      </c>
    </row>
    <row r="55" spans="1:3" ht="14.25" x14ac:dyDescent="0.2">
      <c r="A55" s="40" t="s">
        <v>49</v>
      </c>
      <c r="B55" s="59" t="s">
        <v>104</v>
      </c>
      <c r="C55" s="52">
        <v>960.2</v>
      </c>
    </row>
    <row r="56" spans="1:3" ht="14.25" x14ac:dyDescent="0.2">
      <c r="A56" s="35" t="s">
        <v>50</v>
      </c>
      <c r="B56" s="36">
        <f>1797+1186+1182</f>
        <v>4165</v>
      </c>
      <c r="C56" s="53">
        <f>1011.68+1163.89</f>
        <v>2175.5700000000002</v>
      </c>
    </row>
    <row r="57" spans="1:3" x14ac:dyDescent="0.25">
      <c r="A57" s="41"/>
      <c r="B57" s="60"/>
      <c r="C57" s="54"/>
    </row>
    <row r="58" spans="1:3" x14ac:dyDescent="0.25">
      <c r="A58" s="34" t="s">
        <v>23</v>
      </c>
      <c r="B58" s="57"/>
      <c r="C58" s="47"/>
    </row>
    <row r="59" spans="1:3" x14ac:dyDescent="0.25">
      <c r="A59" s="34" t="s">
        <v>24</v>
      </c>
      <c r="B59" s="57"/>
      <c r="C59" s="47"/>
    </row>
    <row r="60" spans="1:3" x14ac:dyDescent="0.25">
      <c r="A60" s="34" t="s">
        <v>25</v>
      </c>
      <c r="B60" s="57"/>
      <c r="C60" s="47"/>
    </row>
    <row r="61" spans="1:3" ht="14.25" x14ac:dyDescent="0.2">
      <c r="A61" s="40" t="s">
        <v>48</v>
      </c>
      <c r="B61" s="59" t="s">
        <v>212</v>
      </c>
      <c r="C61" s="52">
        <v>229.38</v>
      </c>
    </row>
    <row r="62" spans="1:3" ht="14.25" x14ac:dyDescent="0.2">
      <c r="A62" s="40" t="s">
        <v>49</v>
      </c>
      <c r="B62" s="59"/>
      <c r="C62" s="52"/>
    </row>
    <row r="63" spans="1:3" ht="14.25" x14ac:dyDescent="0.2">
      <c r="A63" s="35" t="s">
        <v>50</v>
      </c>
      <c r="B63" s="36"/>
      <c r="C63" s="53"/>
    </row>
    <row r="64" spans="1:3" x14ac:dyDescent="0.25">
      <c r="A64" s="43"/>
      <c r="B64" s="61"/>
      <c r="C64" s="55"/>
    </row>
    <row r="65" spans="1:3" x14ac:dyDescent="0.25">
      <c r="A65" s="34" t="s">
        <v>26</v>
      </c>
      <c r="B65" s="57"/>
      <c r="C65" s="47"/>
    </row>
    <row r="66" spans="1:3" x14ac:dyDescent="0.25">
      <c r="A66" s="34" t="s">
        <v>27</v>
      </c>
      <c r="B66" s="57"/>
      <c r="C66" s="47"/>
    </row>
    <row r="67" spans="1:3" ht="14.25" x14ac:dyDescent="0.2">
      <c r="A67" s="40" t="s">
        <v>48</v>
      </c>
      <c r="B67" s="59" t="s">
        <v>215</v>
      </c>
      <c r="C67" s="52">
        <v>168.99</v>
      </c>
    </row>
    <row r="68" spans="1:3" ht="14.25" x14ac:dyDescent="0.2">
      <c r="A68" s="40" t="s">
        <v>49</v>
      </c>
      <c r="B68" s="59"/>
      <c r="C68" s="52"/>
    </row>
    <row r="69" spans="1:3" ht="14.25" x14ac:dyDescent="0.2">
      <c r="A69" s="35" t="s">
        <v>50</v>
      </c>
      <c r="B69" s="36">
        <v>0</v>
      </c>
      <c r="C69" s="53">
        <v>28.89</v>
      </c>
    </row>
    <row r="70" spans="1:3" x14ac:dyDescent="0.25">
      <c r="A70" s="43"/>
      <c r="B70" s="61"/>
      <c r="C70" s="55"/>
    </row>
    <row r="71" spans="1:3" x14ac:dyDescent="0.25">
      <c r="A71" s="44" t="s">
        <v>28</v>
      </c>
    </row>
    <row r="72" spans="1:3" x14ac:dyDescent="0.25">
      <c r="A72" s="44" t="s">
        <v>29</v>
      </c>
    </row>
    <row r="73" spans="1:3" ht="14.25" x14ac:dyDescent="0.2">
      <c r="A73" s="40" t="s">
        <v>48</v>
      </c>
      <c r="B73" s="65" t="s">
        <v>214</v>
      </c>
      <c r="C73" s="52">
        <v>468.22</v>
      </c>
    </row>
    <row r="74" spans="1:3" ht="14.25" x14ac:dyDescent="0.2">
      <c r="A74" s="40" t="s">
        <v>49</v>
      </c>
      <c r="B74" s="59"/>
      <c r="C74" s="52"/>
    </row>
    <row r="75" spans="1:3" ht="14.25" x14ac:dyDescent="0.2">
      <c r="A75" s="35" t="s">
        <v>50</v>
      </c>
      <c r="B75" s="36">
        <v>0</v>
      </c>
      <c r="C75" s="53">
        <v>115.58</v>
      </c>
    </row>
    <row r="76" spans="1:3" x14ac:dyDescent="0.25">
      <c r="A76" s="43"/>
      <c r="B76" s="61"/>
      <c r="C76" s="55"/>
    </row>
    <row r="77" spans="1:3" x14ac:dyDescent="0.25">
      <c r="A77" s="44" t="s">
        <v>30</v>
      </c>
    </row>
    <row r="78" spans="1:3" x14ac:dyDescent="0.25">
      <c r="A78" s="44" t="s">
        <v>34</v>
      </c>
    </row>
    <row r="79" spans="1:3" ht="14.25" x14ac:dyDescent="0.2">
      <c r="A79" s="40" t="s">
        <v>48</v>
      </c>
      <c r="B79" s="59" t="s">
        <v>143</v>
      </c>
      <c r="C79" s="52">
        <v>203.47</v>
      </c>
    </row>
    <row r="80" spans="1:3" ht="14.25" x14ac:dyDescent="0.2">
      <c r="A80" s="40" t="s">
        <v>49</v>
      </c>
      <c r="B80" s="59"/>
      <c r="C80" s="52"/>
    </row>
    <row r="81" spans="1:3" ht="14.25" x14ac:dyDescent="0.2">
      <c r="A81" s="35" t="s">
        <v>50</v>
      </c>
      <c r="B81" s="66">
        <v>1100</v>
      </c>
      <c r="C81" s="53">
        <v>38.72</v>
      </c>
    </row>
    <row r="82" spans="1:3" x14ac:dyDescent="0.25">
      <c r="A82" s="43"/>
      <c r="B82" s="61"/>
      <c r="C82" s="55"/>
    </row>
    <row r="83" spans="1:3" x14ac:dyDescent="0.25">
      <c r="A83" s="44" t="s">
        <v>31</v>
      </c>
    </row>
    <row r="84" spans="1:3" x14ac:dyDescent="0.25">
      <c r="A84" s="44" t="s">
        <v>37</v>
      </c>
    </row>
    <row r="85" spans="1:3" ht="14.25" x14ac:dyDescent="0.2">
      <c r="A85" s="40" t="s">
        <v>48</v>
      </c>
      <c r="B85" s="59" t="s">
        <v>142</v>
      </c>
      <c r="C85" s="52">
        <v>281.66000000000003</v>
      </c>
    </row>
    <row r="86" spans="1:3" ht="14.25" x14ac:dyDescent="0.2">
      <c r="A86" s="40" t="s">
        <v>49</v>
      </c>
      <c r="B86" s="59" t="s">
        <v>67</v>
      </c>
      <c r="C86" s="52">
        <v>232.6</v>
      </c>
    </row>
    <row r="87" spans="1:3" ht="14.25" x14ac:dyDescent="0.2">
      <c r="A87" s="35" t="s">
        <v>50</v>
      </c>
      <c r="B87" s="36">
        <v>900</v>
      </c>
      <c r="C87" s="53">
        <v>32</v>
      </c>
    </row>
    <row r="88" spans="1:3" x14ac:dyDescent="0.25">
      <c r="A88" s="43"/>
      <c r="B88" s="61"/>
      <c r="C88" s="55"/>
    </row>
    <row r="89" spans="1:3" x14ac:dyDescent="0.25">
      <c r="A89" s="44" t="s">
        <v>32</v>
      </c>
    </row>
    <row r="90" spans="1:3" x14ac:dyDescent="0.25">
      <c r="A90" s="44" t="s">
        <v>70</v>
      </c>
    </row>
    <row r="91" spans="1:3" ht="14.25" x14ac:dyDescent="0.2">
      <c r="A91" s="40" t="s">
        <v>48</v>
      </c>
      <c r="B91" s="59" t="s">
        <v>213</v>
      </c>
      <c r="C91" s="52">
        <v>117.66</v>
      </c>
    </row>
    <row r="92" spans="1:3" ht="14.25" x14ac:dyDescent="0.2">
      <c r="A92" s="40" t="s">
        <v>49</v>
      </c>
      <c r="B92" s="59" t="s">
        <v>105</v>
      </c>
      <c r="C92" s="52">
        <v>86.47</v>
      </c>
    </row>
    <row r="93" spans="1:3" ht="14.25" x14ac:dyDescent="0.2">
      <c r="A93" s="35" t="s">
        <v>50</v>
      </c>
      <c r="B93" s="36">
        <v>0</v>
      </c>
      <c r="C93" s="53">
        <v>18</v>
      </c>
    </row>
    <row r="94" spans="1:3" x14ac:dyDescent="0.25">
      <c r="A94" s="43"/>
      <c r="B94" s="61"/>
      <c r="C94" s="55"/>
    </row>
    <row r="95" spans="1:3" x14ac:dyDescent="0.25">
      <c r="A95" s="44" t="s">
        <v>33</v>
      </c>
    </row>
    <row r="96" spans="1:3" x14ac:dyDescent="0.25">
      <c r="A96" s="44" t="s">
        <v>36</v>
      </c>
    </row>
    <row r="97" spans="1:3" ht="14.25" x14ac:dyDescent="0.2">
      <c r="A97" s="40" t="s">
        <v>48</v>
      </c>
      <c r="B97" s="59" t="s">
        <v>144</v>
      </c>
      <c r="C97" s="52">
        <v>230.87</v>
      </c>
    </row>
    <row r="98" spans="1:3" ht="14.25" x14ac:dyDescent="0.2">
      <c r="A98" s="40" t="s">
        <v>49</v>
      </c>
      <c r="B98" s="59" t="s">
        <v>99</v>
      </c>
      <c r="C98" s="52">
        <v>87.49</v>
      </c>
    </row>
    <row r="99" spans="1:3" ht="14.25" x14ac:dyDescent="0.2">
      <c r="A99" s="35" t="s">
        <v>50</v>
      </c>
      <c r="B99" s="36"/>
      <c r="C99" s="53"/>
    </row>
    <row r="100" spans="1:3" x14ac:dyDescent="0.25">
      <c r="A100" s="43"/>
      <c r="B100" s="61"/>
      <c r="C100" s="55"/>
    </row>
    <row r="101" spans="1:3" x14ac:dyDescent="0.25">
      <c r="A101" s="44" t="s">
        <v>58</v>
      </c>
    </row>
    <row r="102" spans="1:3" x14ac:dyDescent="0.25">
      <c r="A102" s="44" t="s">
        <v>59</v>
      </c>
    </row>
    <row r="103" spans="1:3" x14ac:dyDescent="0.25">
      <c r="A103" s="40" t="s">
        <v>48</v>
      </c>
    </row>
    <row r="104" spans="1:3" x14ac:dyDescent="0.25">
      <c r="A104" s="40" t="s">
        <v>49</v>
      </c>
    </row>
    <row r="105" spans="1:3" ht="14.25" x14ac:dyDescent="0.2">
      <c r="A105" s="42" t="s">
        <v>50</v>
      </c>
      <c r="B105" s="63">
        <v>0</v>
      </c>
      <c r="C105" s="64">
        <v>29.33</v>
      </c>
    </row>
  </sheetData>
  <mergeCells count="3">
    <mergeCell ref="A1:C1"/>
    <mergeCell ref="A4:C4"/>
    <mergeCell ref="A5:C5"/>
  </mergeCells>
  <pageMargins left="0.7" right="0.7" top="0.75" bottom="0.75" header="0.3" footer="0.3"/>
  <pageSetup scale="98" orientation="portrait" r:id="rId1"/>
  <rowBreaks count="2" manualBreakCount="2">
    <brk id="45" max="2" man="1"/>
    <brk id="82" max="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5"/>
  <sheetViews>
    <sheetView zoomScaleNormal="100" workbookViewId="0">
      <selection activeCell="A2" sqref="A2"/>
    </sheetView>
  </sheetViews>
  <sheetFormatPr defaultRowHeight="15" x14ac:dyDescent="0.25"/>
  <cols>
    <col min="1" max="1" width="36" style="44" customWidth="1"/>
    <col min="2" max="2" width="22.85546875" style="62" customWidth="1"/>
    <col min="3" max="3" width="15.85546875" style="56" customWidth="1"/>
    <col min="4" max="16384" width="9.140625" style="31"/>
  </cols>
  <sheetData>
    <row r="1" spans="1:3" ht="20.25" x14ac:dyDescent="0.3">
      <c r="A1" s="102" t="s">
        <v>2</v>
      </c>
      <c r="B1" s="102"/>
      <c r="C1" s="102"/>
    </row>
    <row r="2" spans="1:3" s="33" customFormat="1" ht="23.25" customHeight="1" x14ac:dyDescent="0.25">
      <c r="A2" s="32"/>
      <c r="B2" s="45">
        <v>45016</v>
      </c>
      <c r="C2" s="46"/>
    </row>
    <row r="3" spans="1:3" x14ac:dyDescent="0.25">
      <c r="A3" s="34"/>
      <c r="B3" s="57"/>
      <c r="C3" s="47"/>
    </row>
    <row r="4" spans="1:3" ht="35.25" customHeight="1" x14ac:dyDescent="0.2">
      <c r="A4" s="101" t="s">
        <v>47</v>
      </c>
      <c r="B4" s="101"/>
      <c r="C4" s="101"/>
    </row>
    <row r="5" spans="1:3" x14ac:dyDescent="0.2">
      <c r="A5" s="101"/>
      <c r="B5" s="101"/>
      <c r="C5" s="101"/>
    </row>
    <row r="6" spans="1:3" s="21" customFormat="1" ht="12.75" x14ac:dyDescent="0.25">
      <c r="A6" s="20"/>
      <c r="B6" s="20"/>
      <c r="C6" s="48"/>
    </row>
    <row r="7" spans="1:3" x14ac:dyDescent="0.25">
      <c r="A7" s="34"/>
      <c r="B7" s="57"/>
      <c r="C7" s="47"/>
    </row>
    <row r="8" spans="1:3" x14ac:dyDescent="0.25">
      <c r="A8" s="37" t="s">
        <v>1</v>
      </c>
      <c r="B8" s="37" t="s">
        <v>51</v>
      </c>
      <c r="C8" s="49" t="s">
        <v>52</v>
      </c>
    </row>
    <row r="9" spans="1:3" x14ac:dyDescent="0.25">
      <c r="A9" s="38" t="s">
        <v>5</v>
      </c>
      <c r="B9" s="57"/>
      <c r="C9" s="50"/>
    </row>
    <row r="10" spans="1:3" x14ac:dyDescent="0.25">
      <c r="A10" s="39" t="s">
        <v>6</v>
      </c>
      <c r="B10" s="58"/>
      <c r="C10" s="51"/>
    </row>
    <row r="11" spans="1:3" ht="14.25" x14ac:dyDescent="0.2">
      <c r="A11" s="40" t="s">
        <v>48</v>
      </c>
      <c r="B11" s="59" t="s">
        <v>228</v>
      </c>
      <c r="C11" s="52">
        <v>9611.49</v>
      </c>
    </row>
    <row r="12" spans="1:3" ht="14.25" x14ac:dyDescent="0.2">
      <c r="A12" s="40" t="s">
        <v>49</v>
      </c>
      <c r="B12" s="59" t="s">
        <v>79</v>
      </c>
      <c r="C12" s="52">
        <v>61.21</v>
      </c>
    </row>
    <row r="13" spans="1:3" ht="14.25" x14ac:dyDescent="0.2">
      <c r="A13" s="35" t="s">
        <v>50</v>
      </c>
      <c r="B13" s="36">
        <f>226+10</f>
        <v>236</v>
      </c>
      <c r="C13" s="53">
        <f>339.67+81.33</f>
        <v>421</v>
      </c>
    </row>
    <row r="14" spans="1:3" x14ac:dyDescent="0.25">
      <c r="A14" s="41"/>
      <c r="B14" s="60"/>
      <c r="C14" s="54"/>
    </row>
    <row r="15" spans="1:3" x14ac:dyDescent="0.25">
      <c r="A15" s="39" t="s">
        <v>7</v>
      </c>
      <c r="B15" s="58"/>
      <c r="C15" s="51"/>
    </row>
    <row r="16" spans="1:3" x14ac:dyDescent="0.25">
      <c r="A16" s="34" t="s">
        <v>8</v>
      </c>
      <c r="B16" s="57"/>
      <c r="C16" s="47"/>
    </row>
    <row r="17" spans="1:3" ht="14.25" x14ac:dyDescent="0.2">
      <c r="A17" s="40" t="s">
        <v>48</v>
      </c>
      <c r="B17" s="59">
        <v>0</v>
      </c>
      <c r="C17" s="52">
        <v>20.56</v>
      </c>
    </row>
    <row r="18" spans="1:3" ht="14.25" x14ac:dyDescent="0.2">
      <c r="A18" s="40" t="s">
        <v>49</v>
      </c>
      <c r="B18" s="59"/>
      <c r="C18" s="52"/>
    </row>
    <row r="19" spans="1:3" ht="14.25" x14ac:dyDescent="0.2">
      <c r="A19" s="35" t="s">
        <v>50</v>
      </c>
      <c r="B19" s="36"/>
      <c r="C19" s="53"/>
    </row>
    <row r="20" spans="1:3" x14ac:dyDescent="0.25">
      <c r="A20" s="41"/>
      <c r="B20" s="60"/>
      <c r="C20" s="54"/>
    </row>
    <row r="21" spans="1:3" x14ac:dyDescent="0.25">
      <c r="A21" s="39" t="s">
        <v>9</v>
      </c>
      <c r="B21" s="58"/>
      <c r="C21" s="51"/>
    </row>
    <row r="22" spans="1:3" x14ac:dyDescent="0.25">
      <c r="A22" s="34" t="s">
        <v>54</v>
      </c>
      <c r="B22" s="57"/>
      <c r="C22" s="47"/>
    </row>
    <row r="23" spans="1:3" ht="14.25" x14ac:dyDescent="0.2">
      <c r="A23" s="40" t="s">
        <v>48</v>
      </c>
      <c r="B23" s="59" t="s">
        <v>232</v>
      </c>
      <c r="C23" s="52">
        <v>42.46</v>
      </c>
    </row>
    <row r="24" spans="1:3" ht="14.25" x14ac:dyDescent="0.2">
      <c r="A24" s="40" t="s">
        <v>49</v>
      </c>
      <c r="B24" s="59" t="s">
        <v>108</v>
      </c>
      <c r="C24" s="52">
        <v>53.31</v>
      </c>
    </row>
    <row r="25" spans="1:3" ht="14.25" x14ac:dyDescent="0.2">
      <c r="A25" s="35" t="s">
        <v>50</v>
      </c>
      <c r="B25" s="36">
        <v>0</v>
      </c>
      <c r="C25" s="53">
        <v>32.86</v>
      </c>
    </row>
    <row r="26" spans="1:3" x14ac:dyDescent="0.25">
      <c r="A26" s="41"/>
      <c r="B26" s="60"/>
      <c r="C26" s="54"/>
    </row>
    <row r="27" spans="1:3" x14ac:dyDescent="0.25">
      <c r="A27" s="39" t="s">
        <v>55</v>
      </c>
      <c r="B27" s="58"/>
      <c r="C27" s="51"/>
    </row>
    <row r="28" spans="1:3" x14ac:dyDescent="0.25">
      <c r="A28" s="39" t="s">
        <v>56</v>
      </c>
      <c r="B28" s="58"/>
      <c r="C28" s="51"/>
    </row>
    <row r="29" spans="1:3" ht="14.25" x14ac:dyDescent="0.2">
      <c r="A29" s="40" t="s">
        <v>48</v>
      </c>
      <c r="B29" s="59" t="s">
        <v>231</v>
      </c>
      <c r="C29" s="52">
        <v>230.06</v>
      </c>
    </row>
    <row r="30" spans="1:3" ht="14.25" x14ac:dyDescent="0.2">
      <c r="A30" s="40" t="s">
        <v>49</v>
      </c>
      <c r="B30" s="59" t="s">
        <v>107</v>
      </c>
      <c r="C30" s="52">
        <v>78.61</v>
      </c>
    </row>
    <row r="31" spans="1:3" ht="14.25" x14ac:dyDescent="0.2">
      <c r="A31" s="35" t="s">
        <v>50</v>
      </c>
      <c r="B31" s="36">
        <v>12</v>
      </c>
      <c r="C31" s="53">
        <v>33.39</v>
      </c>
    </row>
    <row r="32" spans="1:3" x14ac:dyDescent="0.25">
      <c r="A32" s="34"/>
      <c r="B32" s="57"/>
      <c r="C32" s="47"/>
    </row>
    <row r="33" spans="1:3" x14ac:dyDescent="0.25">
      <c r="A33" s="41"/>
      <c r="B33" s="60"/>
      <c r="C33" s="54"/>
    </row>
    <row r="34" spans="1:3" x14ac:dyDescent="0.25">
      <c r="A34" s="39" t="s">
        <v>12</v>
      </c>
      <c r="B34" s="58"/>
      <c r="C34" s="51"/>
    </row>
    <row r="35" spans="1:3" x14ac:dyDescent="0.25">
      <c r="A35" s="34" t="s">
        <v>13</v>
      </c>
      <c r="B35" s="57"/>
      <c r="C35" s="47"/>
    </row>
    <row r="36" spans="1:3" ht="14.25" x14ac:dyDescent="0.2">
      <c r="A36" s="40" t="s">
        <v>48</v>
      </c>
      <c r="B36" s="59" t="s">
        <v>230</v>
      </c>
      <c r="C36" s="52">
        <v>1635.21</v>
      </c>
    </row>
    <row r="37" spans="1:3" ht="14.25" x14ac:dyDescent="0.2">
      <c r="A37" s="40" t="s">
        <v>49</v>
      </c>
      <c r="B37" s="59" t="s">
        <v>109</v>
      </c>
      <c r="C37" s="52">
        <v>254.34</v>
      </c>
    </row>
    <row r="38" spans="1:3" ht="14.25" x14ac:dyDescent="0.2">
      <c r="A38" s="35" t="s">
        <v>50</v>
      </c>
      <c r="B38" s="36">
        <v>38</v>
      </c>
      <c r="C38" s="53">
        <v>41.18</v>
      </c>
    </row>
    <row r="39" spans="1:3" x14ac:dyDescent="0.25">
      <c r="A39" s="41"/>
      <c r="B39" s="60"/>
      <c r="C39" s="54"/>
    </row>
    <row r="40" spans="1:3" x14ac:dyDescent="0.25">
      <c r="A40" s="39" t="s">
        <v>14</v>
      </c>
      <c r="B40" s="58"/>
      <c r="C40" s="51"/>
    </row>
    <row r="41" spans="1:3" x14ac:dyDescent="0.25">
      <c r="A41" s="34" t="s">
        <v>15</v>
      </c>
      <c r="B41" s="57"/>
      <c r="C41" s="47"/>
    </row>
    <row r="42" spans="1:3" ht="14.25" x14ac:dyDescent="0.2">
      <c r="A42" s="40" t="s">
        <v>48</v>
      </c>
      <c r="B42" s="59" t="s">
        <v>229</v>
      </c>
      <c r="C42" s="52">
        <v>154.99</v>
      </c>
    </row>
    <row r="43" spans="1:3" ht="14.25" x14ac:dyDescent="0.2">
      <c r="A43" s="40" t="s">
        <v>49</v>
      </c>
      <c r="B43" s="59" t="s">
        <v>110</v>
      </c>
      <c r="C43" s="52">
        <v>61.92</v>
      </c>
    </row>
    <row r="44" spans="1:3" ht="14.25" x14ac:dyDescent="0.2">
      <c r="A44" s="35" t="s">
        <v>50</v>
      </c>
      <c r="B44" s="36">
        <v>36</v>
      </c>
      <c r="C44" s="53">
        <v>40.31</v>
      </c>
    </row>
    <row r="45" spans="1:3" x14ac:dyDescent="0.25">
      <c r="A45" s="41"/>
      <c r="B45" s="60"/>
      <c r="C45" s="54"/>
    </row>
    <row r="46" spans="1:3" x14ac:dyDescent="0.25">
      <c r="A46" s="39" t="s">
        <v>60</v>
      </c>
      <c r="B46" s="58"/>
      <c r="C46" s="51"/>
    </row>
    <row r="47" spans="1:3" x14ac:dyDescent="0.25">
      <c r="A47" s="34" t="s">
        <v>19</v>
      </c>
      <c r="B47" s="57"/>
      <c r="C47" s="47"/>
    </row>
    <row r="48" spans="1:3" ht="14.25" x14ac:dyDescent="0.2">
      <c r="A48" s="40" t="s">
        <v>48</v>
      </c>
      <c r="B48" s="59" t="s">
        <v>146</v>
      </c>
      <c r="C48" s="52">
        <v>66.3</v>
      </c>
    </row>
    <row r="49" spans="1:3" ht="14.25" x14ac:dyDescent="0.2">
      <c r="A49" s="40" t="s">
        <v>49</v>
      </c>
      <c r="B49" s="59"/>
      <c r="C49" s="52"/>
    </row>
    <row r="50" spans="1:3" ht="14.25" x14ac:dyDescent="0.2">
      <c r="A50" s="35" t="s">
        <v>50</v>
      </c>
      <c r="B50" s="36">
        <v>100</v>
      </c>
      <c r="C50" s="53">
        <v>30.18</v>
      </c>
    </row>
    <row r="51" spans="1:3" x14ac:dyDescent="0.25">
      <c r="A51" s="41"/>
      <c r="B51" s="60"/>
      <c r="C51" s="54"/>
    </row>
    <row r="52" spans="1:3" x14ac:dyDescent="0.25">
      <c r="A52" s="34" t="s">
        <v>20</v>
      </c>
      <c r="B52" s="57"/>
      <c r="C52" s="47"/>
    </row>
    <row r="53" spans="1:3" x14ac:dyDescent="0.25">
      <c r="A53" s="34" t="s">
        <v>22</v>
      </c>
      <c r="B53" s="57"/>
      <c r="C53" s="47"/>
    </row>
    <row r="54" spans="1:3" ht="14.25" x14ac:dyDescent="0.2">
      <c r="A54" s="40" t="s">
        <v>48</v>
      </c>
      <c r="B54" s="59" t="s">
        <v>226</v>
      </c>
      <c r="C54" s="52">
        <v>5006.57</v>
      </c>
    </row>
    <row r="55" spans="1:3" ht="14.25" x14ac:dyDescent="0.2">
      <c r="A55" s="40" t="s">
        <v>49</v>
      </c>
      <c r="B55" s="59" t="s">
        <v>106</v>
      </c>
      <c r="C55" s="52">
        <v>498.36</v>
      </c>
    </row>
    <row r="56" spans="1:3" ht="14.25" x14ac:dyDescent="0.2">
      <c r="A56" s="35" t="s">
        <v>50</v>
      </c>
      <c r="B56" s="36">
        <f>93+1003+1118</f>
        <v>2214</v>
      </c>
      <c r="C56" s="53">
        <f>265.47+1039.49</f>
        <v>1304.96</v>
      </c>
    </row>
    <row r="57" spans="1:3" x14ac:dyDescent="0.25">
      <c r="A57" s="41"/>
      <c r="B57" s="60"/>
      <c r="C57" s="54"/>
    </row>
    <row r="58" spans="1:3" x14ac:dyDescent="0.25">
      <c r="A58" s="34" t="s">
        <v>23</v>
      </c>
      <c r="B58" s="57"/>
      <c r="C58" s="47"/>
    </row>
    <row r="59" spans="1:3" x14ac:dyDescent="0.25">
      <c r="A59" s="34" t="s">
        <v>24</v>
      </c>
      <c r="B59" s="57"/>
      <c r="C59" s="47"/>
    </row>
    <row r="60" spans="1:3" x14ac:dyDescent="0.25">
      <c r="A60" s="34" t="s">
        <v>25</v>
      </c>
      <c r="B60" s="57"/>
      <c r="C60" s="47"/>
    </row>
    <row r="61" spans="1:3" ht="14.25" x14ac:dyDescent="0.2">
      <c r="A61" s="40" t="s">
        <v>48</v>
      </c>
      <c r="B61" s="59" t="s">
        <v>224</v>
      </c>
      <c r="C61" s="52">
        <v>181.69</v>
      </c>
    </row>
    <row r="62" spans="1:3" ht="14.25" x14ac:dyDescent="0.2">
      <c r="A62" s="40" t="s">
        <v>49</v>
      </c>
      <c r="B62" s="59"/>
      <c r="C62" s="52"/>
    </row>
    <row r="63" spans="1:3" ht="14.25" x14ac:dyDescent="0.2">
      <c r="A63" s="35" t="s">
        <v>50</v>
      </c>
      <c r="B63" s="36"/>
      <c r="C63" s="53"/>
    </row>
    <row r="64" spans="1:3" x14ac:dyDescent="0.25">
      <c r="A64" s="43"/>
      <c r="B64" s="61"/>
      <c r="C64" s="55"/>
    </row>
    <row r="65" spans="1:3" x14ac:dyDescent="0.25">
      <c r="A65" s="34" t="s">
        <v>26</v>
      </c>
      <c r="B65" s="57"/>
      <c r="C65" s="47"/>
    </row>
    <row r="66" spans="1:3" x14ac:dyDescent="0.25">
      <c r="A66" s="34" t="s">
        <v>27</v>
      </c>
      <c r="B66" s="57"/>
      <c r="C66" s="47"/>
    </row>
    <row r="67" spans="1:3" ht="14.25" x14ac:dyDescent="0.2">
      <c r="A67" s="40" t="s">
        <v>48</v>
      </c>
      <c r="B67" s="59" t="s">
        <v>225</v>
      </c>
      <c r="C67" s="52">
        <v>117.05</v>
      </c>
    </row>
    <row r="68" spans="1:3" ht="14.25" x14ac:dyDescent="0.2">
      <c r="A68" s="40" t="s">
        <v>49</v>
      </c>
      <c r="B68" s="59"/>
      <c r="C68" s="52"/>
    </row>
    <row r="69" spans="1:3" ht="14.25" x14ac:dyDescent="0.2">
      <c r="A69" s="35" t="s">
        <v>50</v>
      </c>
      <c r="B69" s="36">
        <v>0</v>
      </c>
      <c r="C69" s="53">
        <v>208.61</v>
      </c>
    </row>
    <row r="70" spans="1:3" x14ac:dyDescent="0.25">
      <c r="A70" s="43"/>
      <c r="B70" s="61"/>
      <c r="C70" s="55"/>
    </row>
    <row r="71" spans="1:3" x14ac:dyDescent="0.25">
      <c r="A71" s="44" t="s">
        <v>28</v>
      </c>
    </row>
    <row r="72" spans="1:3" x14ac:dyDescent="0.25">
      <c r="A72" s="44" t="s">
        <v>29</v>
      </c>
    </row>
    <row r="73" spans="1:3" ht="14.25" x14ac:dyDescent="0.2">
      <c r="A73" s="40" t="s">
        <v>48</v>
      </c>
      <c r="B73" s="59" t="s">
        <v>222</v>
      </c>
      <c r="C73" s="52">
        <v>418.6</v>
      </c>
    </row>
    <row r="74" spans="1:3" ht="14.25" x14ac:dyDescent="0.2">
      <c r="A74" s="40" t="s">
        <v>49</v>
      </c>
      <c r="B74" s="59"/>
      <c r="C74" s="52"/>
    </row>
    <row r="75" spans="1:3" ht="14.25" x14ac:dyDescent="0.2">
      <c r="A75" s="35" t="s">
        <v>50</v>
      </c>
      <c r="B75" s="36">
        <v>0</v>
      </c>
      <c r="C75" s="53">
        <v>115.58</v>
      </c>
    </row>
    <row r="76" spans="1:3" x14ac:dyDescent="0.25">
      <c r="A76" s="43"/>
      <c r="B76" s="61"/>
      <c r="C76" s="55"/>
    </row>
    <row r="77" spans="1:3" x14ac:dyDescent="0.25">
      <c r="A77" s="44" t="s">
        <v>30</v>
      </c>
    </row>
    <row r="78" spans="1:3" x14ac:dyDescent="0.25">
      <c r="A78" s="44" t="s">
        <v>34</v>
      </c>
    </row>
    <row r="79" spans="1:3" ht="14.25" x14ac:dyDescent="0.2">
      <c r="A79" s="40" t="s">
        <v>48</v>
      </c>
      <c r="B79" s="59" t="s">
        <v>149</v>
      </c>
      <c r="C79" s="52">
        <v>157.47</v>
      </c>
    </row>
    <row r="80" spans="1:3" ht="14.25" x14ac:dyDescent="0.2">
      <c r="A80" s="40" t="s">
        <v>49</v>
      </c>
      <c r="B80" s="59"/>
      <c r="C80" s="52"/>
    </row>
    <row r="81" spans="1:3" ht="14.25" x14ac:dyDescent="0.2">
      <c r="A81" s="35" t="s">
        <v>50</v>
      </c>
      <c r="B81" s="66">
        <v>1100</v>
      </c>
      <c r="C81" s="53">
        <v>38.72</v>
      </c>
    </row>
    <row r="82" spans="1:3" x14ac:dyDescent="0.25">
      <c r="A82" s="43"/>
      <c r="B82" s="61"/>
      <c r="C82" s="55"/>
    </row>
    <row r="83" spans="1:3" x14ac:dyDescent="0.25">
      <c r="A83" s="44" t="s">
        <v>31</v>
      </c>
    </row>
    <row r="84" spans="1:3" x14ac:dyDescent="0.25">
      <c r="A84" s="44" t="s">
        <v>37</v>
      </c>
    </row>
    <row r="85" spans="1:3" ht="14.25" x14ac:dyDescent="0.2">
      <c r="A85" s="40" t="s">
        <v>48</v>
      </c>
      <c r="B85" s="59" t="s">
        <v>148</v>
      </c>
      <c r="C85" s="52">
        <v>178.3</v>
      </c>
    </row>
    <row r="86" spans="1:3" ht="14.25" x14ac:dyDescent="0.2">
      <c r="A86" s="40" t="s">
        <v>49</v>
      </c>
      <c r="B86" s="59" t="s">
        <v>68</v>
      </c>
      <c r="C86" s="52">
        <v>26.57</v>
      </c>
    </row>
    <row r="87" spans="1:3" ht="14.25" x14ac:dyDescent="0.2">
      <c r="A87" s="35" t="s">
        <v>50</v>
      </c>
      <c r="B87" s="36">
        <v>700</v>
      </c>
      <c r="C87" s="53">
        <v>32</v>
      </c>
    </row>
    <row r="88" spans="1:3" x14ac:dyDescent="0.25">
      <c r="A88" s="43"/>
      <c r="B88" s="61"/>
      <c r="C88" s="55"/>
    </row>
    <row r="89" spans="1:3" x14ac:dyDescent="0.25">
      <c r="A89" s="44" t="s">
        <v>32</v>
      </c>
    </row>
    <row r="90" spans="1:3" x14ac:dyDescent="0.25">
      <c r="A90" s="44" t="s">
        <v>70</v>
      </c>
    </row>
    <row r="91" spans="1:3" ht="14.25" x14ac:dyDescent="0.2">
      <c r="A91" s="40" t="s">
        <v>48</v>
      </c>
      <c r="B91" s="59" t="s">
        <v>223</v>
      </c>
      <c r="C91" s="52">
        <v>83.62</v>
      </c>
    </row>
    <row r="92" spans="1:3" ht="14.25" x14ac:dyDescent="0.2">
      <c r="A92" s="40" t="s">
        <v>49</v>
      </c>
      <c r="B92" s="59" t="s">
        <v>93</v>
      </c>
      <c r="C92" s="52">
        <v>74.41</v>
      </c>
    </row>
    <row r="93" spans="1:3" ht="14.25" x14ac:dyDescent="0.2">
      <c r="A93" s="35" t="s">
        <v>50</v>
      </c>
      <c r="B93" s="36">
        <v>0</v>
      </c>
      <c r="C93" s="53">
        <v>36</v>
      </c>
    </row>
    <row r="94" spans="1:3" x14ac:dyDescent="0.25">
      <c r="A94" s="43"/>
      <c r="B94" s="61"/>
      <c r="C94" s="55"/>
    </row>
    <row r="95" spans="1:3" x14ac:dyDescent="0.25">
      <c r="A95" s="44" t="s">
        <v>33</v>
      </c>
    </row>
    <row r="96" spans="1:3" x14ac:dyDescent="0.25">
      <c r="A96" s="44" t="s">
        <v>36</v>
      </c>
    </row>
    <row r="97" spans="1:3" ht="14.25" x14ac:dyDescent="0.2">
      <c r="A97" s="40" t="s">
        <v>48</v>
      </c>
      <c r="B97" s="59" t="s">
        <v>147</v>
      </c>
      <c r="C97" s="52">
        <v>162.44</v>
      </c>
    </row>
    <row r="98" spans="1:3" ht="14.25" x14ac:dyDescent="0.2">
      <c r="A98" s="40" t="s">
        <v>49</v>
      </c>
      <c r="B98" s="59" t="s">
        <v>111</v>
      </c>
      <c r="C98" s="52">
        <v>52.57</v>
      </c>
    </row>
    <row r="99" spans="1:3" ht="14.25" x14ac:dyDescent="0.2">
      <c r="A99" s="35" t="s">
        <v>50</v>
      </c>
      <c r="B99" s="36"/>
      <c r="C99" s="53"/>
    </row>
    <row r="100" spans="1:3" x14ac:dyDescent="0.25">
      <c r="A100" s="43"/>
      <c r="B100" s="61"/>
      <c r="C100" s="55"/>
    </row>
    <row r="101" spans="1:3" x14ac:dyDescent="0.25">
      <c r="A101" s="44" t="s">
        <v>58</v>
      </c>
    </row>
    <row r="102" spans="1:3" x14ac:dyDescent="0.25">
      <c r="A102" s="44" t="s">
        <v>59</v>
      </c>
    </row>
    <row r="103" spans="1:3" x14ac:dyDescent="0.25">
      <c r="A103" s="40" t="s">
        <v>48</v>
      </c>
    </row>
    <row r="104" spans="1:3" x14ac:dyDescent="0.25">
      <c r="A104" s="40" t="s">
        <v>49</v>
      </c>
    </row>
    <row r="105" spans="1:3" ht="14.25" x14ac:dyDescent="0.2">
      <c r="A105" s="42" t="s">
        <v>50</v>
      </c>
      <c r="B105" s="63">
        <v>0</v>
      </c>
      <c r="C105" s="64">
        <v>29.33</v>
      </c>
    </row>
  </sheetData>
  <mergeCells count="3">
    <mergeCell ref="A1:C1"/>
    <mergeCell ref="A4:C4"/>
    <mergeCell ref="A5:C5"/>
  </mergeCells>
  <pageMargins left="0.7" right="0.7" top="0.75" bottom="0.75" header="0.3" footer="0.3"/>
  <pageSetup scale="98" orientation="portrait" r:id="rId1"/>
  <rowBreaks count="2" manualBreakCount="2">
    <brk id="45" max="2" man="1"/>
    <brk id="82" max="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5"/>
  <sheetViews>
    <sheetView zoomScaleNormal="100" workbookViewId="0">
      <selection activeCell="A2" sqref="A2"/>
    </sheetView>
  </sheetViews>
  <sheetFormatPr defaultRowHeight="15" x14ac:dyDescent="0.25"/>
  <cols>
    <col min="1" max="1" width="35" style="44" customWidth="1"/>
    <col min="2" max="2" width="22.85546875" style="62" customWidth="1"/>
    <col min="3" max="3" width="15.85546875" style="56" customWidth="1"/>
    <col min="4" max="16384" width="9.140625" style="31"/>
  </cols>
  <sheetData>
    <row r="1" spans="1:3" ht="20.25" x14ac:dyDescent="0.3">
      <c r="A1" s="102" t="s">
        <v>2</v>
      </c>
      <c r="B1" s="102"/>
      <c r="C1" s="102"/>
    </row>
    <row r="2" spans="1:3" s="33" customFormat="1" ht="23.25" customHeight="1" x14ac:dyDescent="0.25">
      <c r="A2" s="32"/>
      <c r="B2" s="45">
        <v>45046</v>
      </c>
      <c r="C2" s="46"/>
    </row>
    <row r="3" spans="1:3" x14ac:dyDescent="0.25">
      <c r="A3" s="34"/>
      <c r="B3" s="57"/>
      <c r="C3" s="47"/>
    </row>
    <row r="4" spans="1:3" ht="35.25" customHeight="1" x14ac:dyDescent="0.2">
      <c r="A4" s="101" t="s">
        <v>47</v>
      </c>
      <c r="B4" s="101"/>
      <c r="C4" s="101"/>
    </row>
    <row r="5" spans="1:3" x14ac:dyDescent="0.2">
      <c r="A5" s="101"/>
      <c r="B5" s="101"/>
      <c r="C5" s="101"/>
    </row>
    <row r="6" spans="1:3" s="21" customFormat="1" ht="12.75" x14ac:dyDescent="0.25">
      <c r="A6" s="20"/>
      <c r="B6" s="20"/>
      <c r="C6" s="48"/>
    </row>
    <row r="7" spans="1:3" x14ac:dyDescent="0.25">
      <c r="A7" s="34"/>
      <c r="B7" s="57"/>
      <c r="C7" s="47"/>
    </row>
    <row r="8" spans="1:3" x14ac:dyDescent="0.25">
      <c r="A8" s="37" t="s">
        <v>1</v>
      </c>
      <c r="B8" s="37" t="s">
        <v>51</v>
      </c>
      <c r="C8" s="49" t="s">
        <v>52</v>
      </c>
    </row>
    <row r="9" spans="1:3" x14ac:dyDescent="0.25">
      <c r="A9" s="38" t="s">
        <v>5</v>
      </c>
      <c r="B9" s="57"/>
      <c r="C9" s="50"/>
    </row>
    <row r="10" spans="1:3" x14ac:dyDescent="0.25">
      <c r="A10" s="39" t="s">
        <v>6</v>
      </c>
      <c r="B10" s="58"/>
      <c r="C10" s="51"/>
    </row>
    <row r="11" spans="1:3" ht="14.25" x14ac:dyDescent="0.2">
      <c r="A11" s="40" t="s">
        <v>48</v>
      </c>
      <c r="B11" s="59" t="s">
        <v>242</v>
      </c>
      <c r="C11" s="52">
        <v>10336.549999999999</v>
      </c>
    </row>
    <row r="12" spans="1:3" ht="14.25" x14ac:dyDescent="0.2">
      <c r="A12" s="40" t="s">
        <v>49</v>
      </c>
      <c r="B12" s="59" t="s">
        <v>89</v>
      </c>
      <c r="C12" s="52">
        <v>60.13</v>
      </c>
    </row>
    <row r="13" spans="1:3" ht="14.25" x14ac:dyDescent="0.2">
      <c r="A13" s="35" t="s">
        <v>50</v>
      </c>
      <c r="B13" s="36">
        <f>1196+106+10</f>
        <v>1312</v>
      </c>
      <c r="C13" s="53">
        <f>945.77+32.86</f>
        <v>978.63</v>
      </c>
    </row>
    <row r="14" spans="1:3" x14ac:dyDescent="0.25">
      <c r="A14" s="41"/>
      <c r="B14" s="60"/>
      <c r="C14" s="54"/>
    </row>
    <row r="15" spans="1:3" x14ac:dyDescent="0.25">
      <c r="A15" s="39" t="s">
        <v>7</v>
      </c>
      <c r="B15" s="58"/>
      <c r="C15" s="51"/>
    </row>
    <row r="16" spans="1:3" x14ac:dyDescent="0.25">
      <c r="A16" s="34" t="s">
        <v>8</v>
      </c>
      <c r="B16" s="57"/>
      <c r="C16" s="47"/>
    </row>
    <row r="17" spans="1:3" ht="14.25" x14ac:dyDescent="0.2">
      <c r="A17" s="40" t="s">
        <v>48</v>
      </c>
      <c r="B17" s="59">
        <v>0</v>
      </c>
      <c r="C17" s="52">
        <v>20.56</v>
      </c>
    </row>
    <row r="18" spans="1:3" ht="14.25" x14ac:dyDescent="0.2">
      <c r="A18" s="40" t="s">
        <v>49</v>
      </c>
      <c r="B18" s="59"/>
      <c r="C18" s="52"/>
    </row>
    <row r="19" spans="1:3" ht="14.25" x14ac:dyDescent="0.2">
      <c r="A19" s="35" t="s">
        <v>50</v>
      </c>
      <c r="B19" s="36"/>
      <c r="C19" s="53"/>
    </row>
    <row r="20" spans="1:3" x14ac:dyDescent="0.25">
      <c r="A20" s="41"/>
      <c r="B20" s="60"/>
      <c r="C20" s="54"/>
    </row>
    <row r="21" spans="1:3" x14ac:dyDescent="0.25">
      <c r="A21" s="39" t="s">
        <v>9</v>
      </c>
      <c r="B21" s="58"/>
      <c r="C21" s="51"/>
    </row>
    <row r="22" spans="1:3" x14ac:dyDescent="0.25">
      <c r="A22" s="34" t="s">
        <v>54</v>
      </c>
      <c r="B22" s="57"/>
      <c r="C22" s="47"/>
    </row>
    <row r="23" spans="1:3" ht="14.25" x14ac:dyDescent="0.2">
      <c r="A23" s="40" t="s">
        <v>48</v>
      </c>
      <c r="B23" s="59" t="s">
        <v>239</v>
      </c>
      <c r="C23" s="52">
        <v>43.42</v>
      </c>
    </row>
    <row r="24" spans="1:3" ht="14.25" x14ac:dyDescent="0.2">
      <c r="A24" s="40" t="s">
        <v>49</v>
      </c>
      <c r="B24" s="59" t="s">
        <v>82</v>
      </c>
      <c r="C24" s="52">
        <v>45.26</v>
      </c>
    </row>
    <row r="25" spans="1:3" ht="14.25" x14ac:dyDescent="0.2">
      <c r="A25" s="35" t="s">
        <v>50</v>
      </c>
      <c r="B25" s="36">
        <v>3</v>
      </c>
      <c r="C25" s="53">
        <v>32.86</v>
      </c>
    </row>
    <row r="26" spans="1:3" x14ac:dyDescent="0.25">
      <c r="A26" s="41"/>
      <c r="B26" s="60"/>
      <c r="C26" s="54"/>
    </row>
    <row r="27" spans="1:3" x14ac:dyDescent="0.25">
      <c r="A27" s="39" t="s">
        <v>55</v>
      </c>
      <c r="B27" s="58"/>
      <c r="C27" s="51"/>
    </row>
    <row r="28" spans="1:3" x14ac:dyDescent="0.25">
      <c r="A28" s="39" t="s">
        <v>56</v>
      </c>
      <c r="B28" s="58"/>
      <c r="C28" s="51"/>
    </row>
    <row r="29" spans="1:3" ht="14.25" x14ac:dyDescent="0.2">
      <c r="A29" s="40" t="s">
        <v>48</v>
      </c>
      <c r="B29" s="59" t="s">
        <v>238</v>
      </c>
      <c r="C29" s="52">
        <v>235.01</v>
      </c>
    </row>
    <row r="30" spans="1:3" ht="14.25" x14ac:dyDescent="0.2">
      <c r="A30" s="40" t="s">
        <v>49</v>
      </c>
      <c r="B30" s="59" t="s">
        <v>81</v>
      </c>
      <c r="C30" s="52">
        <v>49.14</v>
      </c>
    </row>
    <row r="31" spans="1:3" ht="14.25" x14ac:dyDescent="0.2">
      <c r="A31" s="35" t="s">
        <v>50</v>
      </c>
      <c r="B31" s="36">
        <v>78</v>
      </c>
      <c r="C31" s="53">
        <v>68.040000000000006</v>
      </c>
    </row>
    <row r="32" spans="1:3" x14ac:dyDescent="0.25">
      <c r="A32" s="34"/>
      <c r="B32" s="57"/>
      <c r="C32" s="47"/>
    </row>
    <row r="33" spans="1:3" x14ac:dyDescent="0.25">
      <c r="A33" s="41"/>
      <c r="B33" s="60"/>
      <c r="C33" s="54"/>
    </row>
    <row r="34" spans="1:3" x14ac:dyDescent="0.25">
      <c r="A34" s="39" t="s">
        <v>12</v>
      </c>
      <c r="B34" s="58"/>
      <c r="C34" s="51"/>
    </row>
    <row r="35" spans="1:3" x14ac:dyDescent="0.25">
      <c r="A35" s="34" t="s">
        <v>13</v>
      </c>
      <c r="B35" s="57"/>
      <c r="C35" s="47"/>
    </row>
    <row r="36" spans="1:3" ht="14.25" x14ac:dyDescent="0.2">
      <c r="A36" s="40" t="s">
        <v>48</v>
      </c>
      <c r="B36" s="59" t="s">
        <v>237</v>
      </c>
      <c r="C36" s="52">
        <v>1686.91</v>
      </c>
    </row>
    <row r="37" spans="1:3" ht="14.25" x14ac:dyDescent="0.2">
      <c r="A37" s="40" t="s">
        <v>49</v>
      </c>
      <c r="B37" s="59" t="s">
        <v>113</v>
      </c>
      <c r="C37" s="52">
        <v>81.91</v>
      </c>
    </row>
    <row r="38" spans="1:3" ht="14.25" x14ac:dyDescent="0.2">
      <c r="A38" s="35" t="s">
        <v>50</v>
      </c>
      <c r="B38" s="36">
        <v>47</v>
      </c>
      <c r="C38" s="53">
        <v>45.9</v>
      </c>
    </row>
    <row r="39" spans="1:3" x14ac:dyDescent="0.25">
      <c r="A39" s="41"/>
      <c r="B39" s="60"/>
      <c r="C39" s="54"/>
    </row>
    <row r="40" spans="1:3" x14ac:dyDescent="0.25">
      <c r="A40" s="39" t="s">
        <v>14</v>
      </c>
      <c r="B40" s="58"/>
      <c r="C40" s="51"/>
    </row>
    <row r="41" spans="1:3" x14ac:dyDescent="0.25">
      <c r="A41" s="34" t="s">
        <v>15</v>
      </c>
      <c r="B41" s="57"/>
      <c r="C41" s="47"/>
    </row>
    <row r="42" spans="1:3" ht="14.25" x14ac:dyDescent="0.2">
      <c r="A42" s="40" t="s">
        <v>48</v>
      </c>
      <c r="B42" s="59" t="s">
        <v>236</v>
      </c>
      <c r="C42" s="52">
        <v>172.95</v>
      </c>
    </row>
    <row r="43" spans="1:3" ht="14.25" x14ac:dyDescent="0.2">
      <c r="A43" s="40" t="s">
        <v>49</v>
      </c>
      <c r="B43" s="59" t="s">
        <v>57</v>
      </c>
      <c r="C43" s="52">
        <v>66.47</v>
      </c>
    </row>
    <row r="44" spans="1:3" ht="14.25" x14ac:dyDescent="0.2">
      <c r="A44" s="35" t="s">
        <v>50</v>
      </c>
      <c r="B44" s="36">
        <v>38</v>
      </c>
      <c r="C44" s="53">
        <v>41.36</v>
      </c>
    </row>
    <row r="45" spans="1:3" x14ac:dyDescent="0.25">
      <c r="A45" s="41"/>
      <c r="B45" s="60"/>
      <c r="C45" s="54"/>
    </row>
    <row r="46" spans="1:3" x14ac:dyDescent="0.25">
      <c r="A46" s="39" t="s">
        <v>18</v>
      </c>
      <c r="B46" s="58"/>
      <c r="C46" s="51"/>
    </row>
    <row r="47" spans="1:3" x14ac:dyDescent="0.25">
      <c r="A47" s="34" t="s">
        <v>19</v>
      </c>
      <c r="B47" s="57"/>
      <c r="C47" s="47"/>
    </row>
    <row r="48" spans="1:3" ht="14.25" x14ac:dyDescent="0.2">
      <c r="A48" s="40" t="s">
        <v>48</v>
      </c>
      <c r="B48" s="59" t="s">
        <v>153</v>
      </c>
      <c r="C48" s="52">
        <v>91.74</v>
      </c>
    </row>
    <row r="49" spans="1:3" ht="14.25" x14ac:dyDescent="0.2">
      <c r="A49" s="40" t="s">
        <v>49</v>
      </c>
      <c r="B49" s="59"/>
      <c r="C49" s="52"/>
    </row>
    <row r="50" spans="1:3" ht="14.25" x14ac:dyDescent="0.2">
      <c r="A50" s="35" t="s">
        <v>50</v>
      </c>
      <c r="B50" s="36">
        <v>100</v>
      </c>
      <c r="C50" s="53">
        <v>30.18</v>
      </c>
    </row>
    <row r="51" spans="1:3" x14ac:dyDescent="0.25">
      <c r="A51" s="41"/>
      <c r="B51" s="60"/>
      <c r="C51" s="54"/>
    </row>
    <row r="52" spans="1:3" x14ac:dyDescent="0.25">
      <c r="A52" s="34" t="s">
        <v>53</v>
      </c>
      <c r="B52" s="57"/>
      <c r="C52" s="47"/>
    </row>
    <row r="53" spans="1:3" x14ac:dyDescent="0.25">
      <c r="A53" s="34" t="s">
        <v>22</v>
      </c>
      <c r="B53" s="57"/>
      <c r="C53" s="47"/>
    </row>
    <row r="54" spans="1:3" ht="14.25" x14ac:dyDescent="0.2">
      <c r="A54" s="40" t="s">
        <v>48</v>
      </c>
      <c r="B54" s="59" t="s">
        <v>240</v>
      </c>
      <c r="C54" s="52">
        <v>5298.64</v>
      </c>
    </row>
    <row r="55" spans="1:3" ht="14.25" x14ac:dyDescent="0.2">
      <c r="A55" s="40" t="s">
        <v>49</v>
      </c>
      <c r="B55" s="59" t="s">
        <v>112</v>
      </c>
      <c r="C55" s="52">
        <v>496.89</v>
      </c>
    </row>
    <row r="56" spans="1:3" ht="14.25" x14ac:dyDescent="0.2">
      <c r="A56" s="35" t="s">
        <v>50</v>
      </c>
      <c r="B56" s="36">
        <f>93+1552+1118</f>
        <v>2763</v>
      </c>
      <c r="C56" s="53">
        <f>293.67+1327.71</f>
        <v>1621.38</v>
      </c>
    </row>
    <row r="57" spans="1:3" x14ac:dyDescent="0.25">
      <c r="A57" s="41"/>
      <c r="B57" s="60"/>
      <c r="C57" s="54"/>
    </row>
    <row r="58" spans="1:3" x14ac:dyDescent="0.25">
      <c r="A58" s="34" t="s">
        <v>23</v>
      </c>
      <c r="B58" s="57"/>
      <c r="C58" s="47"/>
    </row>
    <row r="59" spans="1:3" x14ac:dyDescent="0.25">
      <c r="A59" s="34" t="s">
        <v>24</v>
      </c>
      <c r="B59" s="57"/>
      <c r="C59" s="47"/>
    </row>
    <row r="60" spans="1:3" x14ac:dyDescent="0.25">
      <c r="A60" s="34" t="s">
        <v>25</v>
      </c>
      <c r="B60" s="57"/>
      <c r="C60" s="47"/>
    </row>
    <row r="61" spans="1:3" ht="14.25" x14ac:dyDescent="0.2">
      <c r="A61" s="40" t="s">
        <v>48</v>
      </c>
      <c r="B61" s="59" t="s">
        <v>234</v>
      </c>
      <c r="C61" s="52">
        <v>170.3</v>
      </c>
    </row>
    <row r="62" spans="1:3" ht="14.25" x14ac:dyDescent="0.2">
      <c r="A62" s="40" t="s">
        <v>49</v>
      </c>
      <c r="B62" s="59"/>
      <c r="C62" s="52"/>
    </row>
    <row r="63" spans="1:3" ht="14.25" x14ac:dyDescent="0.2">
      <c r="A63" s="35" t="s">
        <v>50</v>
      </c>
      <c r="B63" s="36"/>
      <c r="C63" s="53"/>
    </row>
    <row r="64" spans="1:3" x14ac:dyDescent="0.25">
      <c r="A64" s="43"/>
      <c r="B64" s="61"/>
      <c r="C64" s="55"/>
    </row>
    <row r="65" spans="1:3" x14ac:dyDescent="0.25">
      <c r="A65" s="34" t="s">
        <v>26</v>
      </c>
      <c r="B65" s="57"/>
      <c r="C65" s="47"/>
    </row>
    <row r="66" spans="1:3" x14ac:dyDescent="0.25">
      <c r="A66" s="34" t="s">
        <v>27</v>
      </c>
      <c r="B66" s="57"/>
      <c r="C66" s="47"/>
    </row>
    <row r="67" spans="1:3" ht="14.25" x14ac:dyDescent="0.2">
      <c r="A67" s="40" t="s">
        <v>48</v>
      </c>
      <c r="B67" s="59" t="s">
        <v>235</v>
      </c>
      <c r="C67" s="52">
        <v>116.04</v>
      </c>
    </row>
    <row r="68" spans="1:3" ht="14.25" x14ac:dyDescent="0.2">
      <c r="A68" s="40" t="s">
        <v>49</v>
      </c>
      <c r="B68" s="59"/>
      <c r="C68" s="52"/>
    </row>
    <row r="69" spans="1:3" ht="14.25" x14ac:dyDescent="0.2">
      <c r="A69" s="35" t="s">
        <v>50</v>
      </c>
      <c r="B69" s="36">
        <v>0</v>
      </c>
      <c r="C69" s="53">
        <v>116.58</v>
      </c>
    </row>
    <row r="70" spans="1:3" x14ac:dyDescent="0.25">
      <c r="A70" s="43"/>
      <c r="B70" s="61"/>
      <c r="C70" s="55"/>
    </row>
    <row r="71" spans="1:3" x14ac:dyDescent="0.25">
      <c r="A71" s="44" t="s">
        <v>28</v>
      </c>
    </row>
    <row r="72" spans="1:3" x14ac:dyDescent="0.25">
      <c r="A72" s="44" t="s">
        <v>29</v>
      </c>
    </row>
    <row r="73" spans="1:3" ht="14.25" x14ac:dyDescent="0.2">
      <c r="A73" s="40" t="s">
        <v>48</v>
      </c>
      <c r="B73" s="59" t="s">
        <v>227</v>
      </c>
      <c r="C73" s="52">
        <v>367.22</v>
      </c>
    </row>
    <row r="74" spans="1:3" ht="14.25" x14ac:dyDescent="0.2">
      <c r="A74" s="40" t="s">
        <v>49</v>
      </c>
      <c r="B74" s="59"/>
      <c r="C74" s="52"/>
    </row>
    <row r="75" spans="1:3" ht="14.25" x14ac:dyDescent="0.2">
      <c r="A75" s="35" t="s">
        <v>50</v>
      </c>
      <c r="B75" s="36">
        <v>0</v>
      </c>
      <c r="C75" s="53">
        <v>115.58</v>
      </c>
    </row>
    <row r="76" spans="1:3" x14ac:dyDescent="0.25">
      <c r="A76" s="43"/>
      <c r="B76" s="61"/>
      <c r="C76" s="55"/>
    </row>
    <row r="77" spans="1:3" x14ac:dyDescent="0.25">
      <c r="A77" s="44" t="s">
        <v>30</v>
      </c>
    </row>
    <row r="78" spans="1:3" x14ac:dyDescent="0.25">
      <c r="A78" s="44" t="s">
        <v>34</v>
      </c>
    </row>
    <row r="79" spans="1:3" ht="14.25" x14ac:dyDescent="0.2">
      <c r="A79" s="40" t="s">
        <v>48</v>
      </c>
      <c r="B79" s="59" t="s">
        <v>151</v>
      </c>
      <c r="C79" s="52">
        <v>148.41</v>
      </c>
    </row>
    <row r="80" spans="1:3" ht="14.25" x14ac:dyDescent="0.2">
      <c r="A80" s="40" t="s">
        <v>49</v>
      </c>
      <c r="B80" s="59"/>
      <c r="C80" s="52"/>
    </row>
    <row r="81" spans="1:3" ht="14.25" x14ac:dyDescent="0.2">
      <c r="A81" s="35" t="s">
        <v>50</v>
      </c>
      <c r="B81" s="66">
        <v>1100</v>
      </c>
      <c r="C81" s="53">
        <v>38.72</v>
      </c>
    </row>
    <row r="82" spans="1:3" x14ac:dyDescent="0.25">
      <c r="A82" s="43"/>
      <c r="B82" s="61"/>
      <c r="C82" s="55"/>
    </row>
    <row r="83" spans="1:3" x14ac:dyDescent="0.25">
      <c r="A83" s="44" t="s">
        <v>31</v>
      </c>
    </row>
    <row r="84" spans="1:3" x14ac:dyDescent="0.25">
      <c r="A84" s="44" t="s">
        <v>37</v>
      </c>
    </row>
    <row r="85" spans="1:3" ht="14.25" x14ac:dyDescent="0.2">
      <c r="A85" s="40" t="s">
        <v>48</v>
      </c>
      <c r="B85" s="59" t="s">
        <v>150</v>
      </c>
      <c r="C85" s="52">
        <v>160.69</v>
      </c>
    </row>
    <row r="86" spans="1:3" ht="14.25" x14ac:dyDescent="0.2">
      <c r="A86" s="40" t="s">
        <v>49</v>
      </c>
      <c r="B86" s="59" t="s">
        <v>69</v>
      </c>
      <c r="C86" s="52">
        <v>25</v>
      </c>
    </row>
    <row r="87" spans="1:3" ht="14.25" x14ac:dyDescent="0.2">
      <c r="A87" s="35" t="s">
        <v>50</v>
      </c>
      <c r="B87" s="66">
        <v>1000</v>
      </c>
      <c r="C87" s="53">
        <v>32</v>
      </c>
    </row>
    <row r="88" spans="1:3" x14ac:dyDescent="0.25">
      <c r="A88" s="43"/>
      <c r="B88" s="61"/>
      <c r="C88" s="55"/>
    </row>
    <row r="89" spans="1:3" x14ac:dyDescent="0.25">
      <c r="A89" s="44" t="s">
        <v>32</v>
      </c>
    </row>
    <row r="90" spans="1:3" x14ac:dyDescent="0.25">
      <c r="A90" s="44" t="s">
        <v>70</v>
      </c>
    </row>
    <row r="91" spans="1:3" ht="14.25" x14ac:dyDescent="0.2">
      <c r="A91" s="40" t="s">
        <v>48</v>
      </c>
      <c r="B91" s="59" t="s">
        <v>233</v>
      </c>
      <c r="C91" s="52">
        <v>88.01</v>
      </c>
    </row>
    <row r="92" spans="1:3" ht="14.25" x14ac:dyDescent="0.2">
      <c r="A92" s="40" t="s">
        <v>49</v>
      </c>
      <c r="B92" s="59" t="s">
        <v>84</v>
      </c>
      <c r="C92" s="52">
        <v>60.72</v>
      </c>
    </row>
    <row r="93" spans="1:3" ht="14.25" x14ac:dyDescent="0.2">
      <c r="A93" s="35" t="s">
        <v>50</v>
      </c>
      <c r="B93" s="36">
        <v>0</v>
      </c>
      <c r="C93" s="53">
        <v>18</v>
      </c>
    </row>
    <row r="94" spans="1:3" x14ac:dyDescent="0.25">
      <c r="A94" s="43"/>
      <c r="B94" s="61"/>
      <c r="C94" s="55"/>
    </row>
    <row r="95" spans="1:3" x14ac:dyDescent="0.25">
      <c r="A95" s="44" t="s">
        <v>33</v>
      </c>
    </row>
    <row r="96" spans="1:3" x14ac:dyDescent="0.25">
      <c r="A96" s="44" t="s">
        <v>36</v>
      </c>
    </row>
    <row r="97" spans="1:3" ht="14.25" x14ac:dyDescent="0.2">
      <c r="A97" s="40" t="s">
        <v>48</v>
      </c>
      <c r="B97" s="59" t="s">
        <v>152</v>
      </c>
      <c r="C97" s="52">
        <v>169.4</v>
      </c>
    </row>
    <row r="98" spans="1:3" ht="14.25" x14ac:dyDescent="0.2">
      <c r="A98" s="40" t="s">
        <v>49</v>
      </c>
      <c r="B98" s="59" t="s">
        <v>114</v>
      </c>
      <c r="C98" s="52">
        <v>46.01</v>
      </c>
    </row>
    <row r="99" spans="1:3" ht="14.25" x14ac:dyDescent="0.2">
      <c r="A99" s="35" t="s">
        <v>50</v>
      </c>
      <c r="B99" s="36"/>
      <c r="C99" s="53">
        <v>58.64</v>
      </c>
    </row>
    <row r="100" spans="1:3" x14ac:dyDescent="0.25">
      <c r="A100" s="43"/>
      <c r="B100" s="61"/>
      <c r="C100" s="55"/>
    </row>
    <row r="101" spans="1:3" x14ac:dyDescent="0.25">
      <c r="A101" s="44" t="s">
        <v>58</v>
      </c>
    </row>
    <row r="102" spans="1:3" x14ac:dyDescent="0.25">
      <c r="A102" s="44" t="s">
        <v>59</v>
      </c>
    </row>
    <row r="103" spans="1:3" x14ac:dyDescent="0.25">
      <c r="A103" s="40" t="s">
        <v>48</v>
      </c>
    </row>
    <row r="104" spans="1:3" x14ac:dyDescent="0.25">
      <c r="A104" s="40" t="s">
        <v>49</v>
      </c>
    </row>
    <row r="105" spans="1:3" ht="14.25" x14ac:dyDescent="0.2">
      <c r="A105" s="42" t="s">
        <v>50</v>
      </c>
      <c r="B105" s="63">
        <v>0</v>
      </c>
      <c r="C105" s="64">
        <v>29.33</v>
      </c>
    </row>
  </sheetData>
  <mergeCells count="3">
    <mergeCell ref="A1:C1"/>
    <mergeCell ref="A4:C4"/>
    <mergeCell ref="A5:C5"/>
  </mergeCells>
  <pageMargins left="0.7" right="0.7" top="0.75" bottom="0.75" header="0.3" footer="0.3"/>
  <pageSetup scale="98" orientation="portrait" r:id="rId1"/>
  <rowBreaks count="2" manualBreakCount="2">
    <brk id="45" max="2" man="1"/>
    <brk id="82" max="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4"/>
  <sheetViews>
    <sheetView zoomScaleNormal="100" workbookViewId="0">
      <selection activeCell="A2" sqref="A2"/>
    </sheetView>
  </sheetViews>
  <sheetFormatPr defaultRowHeight="15" x14ac:dyDescent="0.25"/>
  <cols>
    <col min="1" max="1" width="35.5703125" style="44" customWidth="1"/>
    <col min="2" max="2" width="22.85546875" style="62" customWidth="1"/>
    <col min="3" max="3" width="15.85546875" style="80" customWidth="1"/>
    <col min="4" max="16384" width="9.140625" style="31"/>
  </cols>
  <sheetData>
    <row r="1" spans="1:3" ht="20.25" x14ac:dyDescent="0.3">
      <c r="A1" s="102" t="s">
        <v>2</v>
      </c>
      <c r="B1" s="102"/>
      <c r="C1" s="102"/>
    </row>
    <row r="2" spans="1:3" s="33" customFormat="1" ht="23.25" customHeight="1" x14ac:dyDescent="0.25">
      <c r="A2" s="32"/>
      <c r="B2" s="45">
        <v>45077</v>
      </c>
      <c r="C2" s="70"/>
    </row>
    <row r="3" spans="1:3" x14ac:dyDescent="0.25">
      <c r="A3" s="34"/>
      <c r="B3" s="57"/>
      <c r="C3" s="71"/>
    </row>
    <row r="4" spans="1:3" ht="35.25" customHeight="1" x14ac:dyDescent="0.2">
      <c r="A4" s="101" t="s">
        <v>47</v>
      </c>
      <c r="B4" s="101"/>
      <c r="C4" s="101"/>
    </row>
    <row r="5" spans="1:3" x14ac:dyDescent="0.2">
      <c r="A5" s="101"/>
      <c r="B5" s="101"/>
      <c r="C5" s="101"/>
    </row>
    <row r="6" spans="1:3" s="21" customFormat="1" ht="12.75" x14ac:dyDescent="0.25">
      <c r="A6" s="20"/>
      <c r="B6" s="20"/>
      <c r="C6" s="72"/>
    </row>
    <row r="7" spans="1:3" x14ac:dyDescent="0.25">
      <c r="A7" s="34"/>
      <c r="B7" s="57"/>
      <c r="C7" s="71"/>
    </row>
    <row r="8" spans="1:3" x14ac:dyDescent="0.25">
      <c r="A8" s="37" t="s">
        <v>1</v>
      </c>
      <c r="B8" s="37" t="s">
        <v>51</v>
      </c>
      <c r="C8" s="73" t="s">
        <v>52</v>
      </c>
    </row>
    <row r="9" spans="1:3" x14ac:dyDescent="0.25">
      <c r="A9" s="38" t="s">
        <v>5</v>
      </c>
      <c r="B9" s="57"/>
      <c r="C9" s="74"/>
    </row>
    <row r="10" spans="1:3" x14ac:dyDescent="0.25">
      <c r="A10" s="39" t="s">
        <v>6</v>
      </c>
      <c r="B10" s="58"/>
      <c r="C10" s="75"/>
    </row>
    <row r="11" spans="1:3" ht="14.25" x14ac:dyDescent="0.2">
      <c r="A11" s="40" t="s">
        <v>48</v>
      </c>
      <c r="B11" s="59" t="s">
        <v>249</v>
      </c>
      <c r="C11" s="76">
        <v>10336</v>
      </c>
    </row>
    <row r="12" spans="1:3" ht="14.25" x14ac:dyDescent="0.2">
      <c r="A12" s="40" t="s">
        <v>49</v>
      </c>
      <c r="B12" s="59" t="s">
        <v>89</v>
      </c>
      <c r="C12" s="76">
        <v>59.11</v>
      </c>
    </row>
    <row r="13" spans="1:3" ht="14.25" x14ac:dyDescent="0.2">
      <c r="A13" s="35" t="s">
        <v>50</v>
      </c>
      <c r="B13" s="36">
        <v>323</v>
      </c>
      <c r="C13" s="77">
        <v>123.63</v>
      </c>
    </row>
    <row r="14" spans="1:3" x14ac:dyDescent="0.25">
      <c r="A14" s="41"/>
      <c r="B14" s="60"/>
      <c r="C14" s="78"/>
    </row>
    <row r="15" spans="1:3" x14ac:dyDescent="0.25">
      <c r="A15" s="39" t="s">
        <v>7</v>
      </c>
      <c r="B15" s="58"/>
      <c r="C15" s="75"/>
    </row>
    <row r="16" spans="1:3" x14ac:dyDescent="0.25">
      <c r="A16" s="34" t="s">
        <v>8</v>
      </c>
      <c r="B16" s="57"/>
      <c r="C16" s="71"/>
    </row>
    <row r="17" spans="1:3" ht="14.25" x14ac:dyDescent="0.2">
      <c r="A17" s="40" t="s">
        <v>48</v>
      </c>
      <c r="B17" s="59">
        <v>0</v>
      </c>
      <c r="C17" s="76">
        <v>20.51</v>
      </c>
    </row>
    <row r="18" spans="1:3" ht="14.25" x14ac:dyDescent="0.2">
      <c r="A18" s="40" t="s">
        <v>49</v>
      </c>
      <c r="B18" s="59"/>
      <c r="C18" s="76"/>
    </row>
    <row r="19" spans="1:3" ht="14.25" x14ac:dyDescent="0.2">
      <c r="A19" s="35" t="s">
        <v>50</v>
      </c>
      <c r="B19" s="36"/>
      <c r="C19" s="77"/>
    </row>
    <row r="20" spans="1:3" x14ac:dyDescent="0.25">
      <c r="A20" s="41"/>
      <c r="B20" s="60"/>
      <c r="C20" s="78"/>
    </row>
    <row r="21" spans="1:3" x14ac:dyDescent="0.25">
      <c r="A21" s="39" t="s">
        <v>9</v>
      </c>
      <c r="B21" s="58"/>
      <c r="C21" s="75"/>
    </row>
    <row r="22" spans="1:3" x14ac:dyDescent="0.25">
      <c r="A22" s="34" t="s">
        <v>54</v>
      </c>
      <c r="B22" s="57"/>
      <c r="C22" s="71"/>
    </row>
    <row r="23" spans="1:3" ht="14.25" x14ac:dyDescent="0.2">
      <c r="A23" s="40" t="s">
        <v>48</v>
      </c>
      <c r="B23" s="59" t="s">
        <v>247</v>
      </c>
      <c r="C23" s="76">
        <v>42.98</v>
      </c>
    </row>
    <row r="24" spans="1:3" ht="14.25" x14ac:dyDescent="0.2">
      <c r="A24" s="40" t="s">
        <v>49</v>
      </c>
      <c r="B24" s="59" t="s">
        <v>82</v>
      </c>
      <c r="C24" s="76">
        <v>44.23</v>
      </c>
    </row>
    <row r="25" spans="1:3" ht="14.25" x14ac:dyDescent="0.2">
      <c r="A25" s="35" t="s">
        <v>50</v>
      </c>
      <c r="B25" s="36">
        <v>2</v>
      </c>
      <c r="C25" s="77">
        <v>32.86</v>
      </c>
    </row>
    <row r="26" spans="1:3" x14ac:dyDescent="0.25">
      <c r="A26" s="41"/>
      <c r="B26" s="60"/>
      <c r="C26" s="78"/>
    </row>
    <row r="27" spans="1:3" x14ac:dyDescent="0.25">
      <c r="A27" s="39" t="s">
        <v>55</v>
      </c>
      <c r="B27" s="58"/>
      <c r="C27" s="75"/>
    </row>
    <row r="28" spans="1:3" x14ac:dyDescent="0.25">
      <c r="A28" s="39" t="s">
        <v>56</v>
      </c>
      <c r="B28" s="58"/>
      <c r="C28" s="75"/>
    </row>
    <row r="29" spans="1:3" ht="14.25" x14ac:dyDescent="0.2">
      <c r="A29" s="40" t="s">
        <v>48</v>
      </c>
      <c r="B29" s="59" t="s">
        <v>246</v>
      </c>
      <c r="C29" s="76">
        <v>255.65</v>
      </c>
    </row>
    <row r="30" spans="1:3" ht="14.25" x14ac:dyDescent="0.2">
      <c r="A30" s="40" t="s">
        <v>49</v>
      </c>
      <c r="B30" s="59" t="s">
        <v>115</v>
      </c>
      <c r="C30" s="76">
        <v>47.47</v>
      </c>
    </row>
    <row r="31" spans="1:3" ht="14.25" x14ac:dyDescent="0.2">
      <c r="A31" s="35" t="s">
        <v>50</v>
      </c>
      <c r="B31" s="36">
        <v>7</v>
      </c>
      <c r="C31" s="77">
        <v>32.86</v>
      </c>
    </row>
    <row r="32" spans="1:3" x14ac:dyDescent="0.25">
      <c r="A32" s="41"/>
      <c r="B32" s="60"/>
      <c r="C32" s="78"/>
    </row>
    <row r="33" spans="1:3" x14ac:dyDescent="0.25">
      <c r="A33" s="39" t="s">
        <v>12</v>
      </c>
      <c r="B33" s="58"/>
      <c r="C33" s="75"/>
    </row>
    <row r="34" spans="1:3" x14ac:dyDescent="0.25">
      <c r="A34" s="34" t="s">
        <v>13</v>
      </c>
      <c r="B34" s="57"/>
      <c r="C34" s="71"/>
    </row>
    <row r="35" spans="1:3" ht="14.25" x14ac:dyDescent="0.2">
      <c r="A35" s="40" t="s">
        <v>48</v>
      </c>
      <c r="B35" s="59" t="s">
        <v>245</v>
      </c>
      <c r="C35" s="76">
        <v>1950.5</v>
      </c>
    </row>
    <row r="36" spans="1:3" ht="14.25" x14ac:dyDescent="0.2">
      <c r="A36" s="40" t="s">
        <v>49</v>
      </c>
      <c r="B36" s="59">
        <v>0</v>
      </c>
      <c r="C36" s="76">
        <v>46.47</v>
      </c>
    </row>
    <row r="37" spans="1:3" ht="14.25" x14ac:dyDescent="0.2">
      <c r="A37" s="35" t="s">
        <v>50</v>
      </c>
      <c r="B37" s="36">
        <v>39</v>
      </c>
      <c r="C37" s="77">
        <v>41.7</v>
      </c>
    </row>
    <row r="38" spans="1:3" x14ac:dyDescent="0.25">
      <c r="A38" s="41"/>
      <c r="B38" s="60"/>
      <c r="C38" s="78"/>
    </row>
    <row r="39" spans="1:3" x14ac:dyDescent="0.25">
      <c r="A39" s="39" t="s">
        <v>14</v>
      </c>
      <c r="B39" s="58"/>
      <c r="C39" s="75"/>
    </row>
    <row r="40" spans="1:3" x14ac:dyDescent="0.25">
      <c r="A40" s="34" t="s">
        <v>15</v>
      </c>
      <c r="B40" s="57"/>
      <c r="C40" s="71"/>
    </row>
    <row r="41" spans="1:3" ht="14.25" x14ac:dyDescent="0.2">
      <c r="A41" s="40" t="s">
        <v>48</v>
      </c>
      <c r="B41" s="59" t="s">
        <v>244</v>
      </c>
      <c r="C41" s="76">
        <v>224.46</v>
      </c>
    </row>
    <row r="42" spans="1:3" ht="14.25" x14ac:dyDescent="0.2">
      <c r="A42" s="40" t="s">
        <v>49</v>
      </c>
      <c r="B42" s="59" t="s">
        <v>116</v>
      </c>
      <c r="C42" s="76">
        <v>49.27</v>
      </c>
    </row>
    <row r="43" spans="1:3" ht="14.25" x14ac:dyDescent="0.2">
      <c r="A43" s="35" t="s">
        <v>50</v>
      </c>
      <c r="B43" s="36">
        <v>33</v>
      </c>
      <c r="C43" s="77">
        <v>39.26</v>
      </c>
    </row>
    <row r="44" spans="1:3" x14ac:dyDescent="0.25">
      <c r="A44" s="41"/>
      <c r="B44" s="60"/>
      <c r="C44" s="78"/>
    </row>
    <row r="45" spans="1:3" x14ac:dyDescent="0.25">
      <c r="A45" s="39" t="s">
        <v>18</v>
      </c>
      <c r="B45" s="58"/>
      <c r="C45" s="75"/>
    </row>
    <row r="46" spans="1:3" x14ac:dyDescent="0.25">
      <c r="A46" s="34" t="s">
        <v>19</v>
      </c>
      <c r="B46" s="57"/>
      <c r="C46" s="71"/>
    </row>
    <row r="47" spans="1:3" ht="14.25" x14ac:dyDescent="0.2">
      <c r="A47" s="40" t="s">
        <v>48</v>
      </c>
      <c r="B47" s="59" t="s">
        <v>155</v>
      </c>
      <c r="C47" s="76">
        <v>115.15</v>
      </c>
    </row>
    <row r="48" spans="1:3" ht="14.25" x14ac:dyDescent="0.2">
      <c r="A48" s="40" t="s">
        <v>49</v>
      </c>
      <c r="B48" s="59"/>
      <c r="C48" s="76"/>
    </row>
    <row r="49" spans="1:3" ht="14.25" x14ac:dyDescent="0.2">
      <c r="A49" s="35" t="s">
        <v>50</v>
      </c>
      <c r="B49" s="36">
        <v>100</v>
      </c>
      <c r="C49" s="77">
        <v>30.18</v>
      </c>
    </row>
    <row r="50" spans="1:3" x14ac:dyDescent="0.25">
      <c r="A50" s="41"/>
      <c r="B50" s="60"/>
      <c r="C50" s="78"/>
    </row>
    <row r="51" spans="1:3" x14ac:dyDescent="0.25">
      <c r="A51" s="34" t="s">
        <v>20</v>
      </c>
      <c r="B51" s="57"/>
      <c r="C51" s="71"/>
    </row>
    <row r="52" spans="1:3" x14ac:dyDescent="0.25">
      <c r="A52" s="34" t="s">
        <v>22</v>
      </c>
      <c r="B52" s="57"/>
      <c r="C52" s="71"/>
    </row>
    <row r="53" spans="1:3" ht="14.25" x14ac:dyDescent="0.2">
      <c r="A53" s="40" t="s">
        <v>48</v>
      </c>
      <c r="B53" s="59" t="s">
        <v>254</v>
      </c>
      <c r="C53" s="76">
        <v>5345.77</v>
      </c>
    </row>
    <row r="54" spans="1:3" ht="14.25" x14ac:dyDescent="0.2">
      <c r="A54" s="40" t="s">
        <v>49</v>
      </c>
      <c r="B54" s="59" t="s">
        <v>117</v>
      </c>
      <c r="C54" s="76">
        <v>558.33000000000004</v>
      </c>
    </row>
    <row r="55" spans="1:3" ht="14.25" x14ac:dyDescent="0.2">
      <c r="A55" s="35" t="s">
        <v>50</v>
      </c>
      <c r="B55" s="36">
        <f>73+895+1118</f>
        <v>2086</v>
      </c>
      <c r="C55" s="77">
        <f>293.67+982.79</f>
        <v>1276.46</v>
      </c>
    </row>
    <row r="56" spans="1:3" x14ac:dyDescent="0.25">
      <c r="A56" s="41"/>
      <c r="B56" s="60"/>
      <c r="C56" s="78"/>
    </row>
    <row r="57" spans="1:3" x14ac:dyDescent="0.25">
      <c r="A57" s="34" t="s">
        <v>23</v>
      </c>
      <c r="B57" s="57"/>
      <c r="C57" s="71"/>
    </row>
    <row r="58" spans="1:3" x14ac:dyDescent="0.25">
      <c r="A58" s="34" t="s">
        <v>24</v>
      </c>
      <c r="B58" s="57"/>
      <c r="C58" s="71"/>
    </row>
    <row r="59" spans="1:3" x14ac:dyDescent="0.25">
      <c r="A59" s="34" t="s">
        <v>25</v>
      </c>
      <c r="B59" s="57"/>
      <c r="C59" s="71"/>
    </row>
    <row r="60" spans="1:3" ht="14.25" x14ac:dyDescent="0.2">
      <c r="A60" s="40" t="s">
        <v>48</v>
      </c>
      <c r="B60" s="59"/>
      <c r="C60" s="76"/>
    </row>
    <row r="61" spans="1:3" ht="14.25" x14ac:dyDescent="0.2">
      <c r="A61" s="40" t="s">
        <v>49</v>
      </c>
      <c r="B61" s="59"/>
      <c r="C61" s="76"/>
    </row>
    <row r="62" spans="1:3" ht="14.25" x14ac:dyDescent="0.2">
      <c r="A62" s="35" t="s">
        <v>50</v>
      </c>
      <c r="B62" s="36"/>
      <c r="C62" s="77"/>
    </row>
    <row r="63" spans="1:3" x14ac:dyDescent="0.25">
      <c r="A63" s="43"/>
      <c r="B63" s="61"/>
      <c r="C63" s="79"/>
    </row>
    <row r="64" spans="1:3" x14ac:dyDescent="0.25">
      <c r="A64" s="34" t="s">
        <v>26</v>
      </c>
      <c r="B64" s="57"/>
      <c r="C64" s="71"/>
    </row>
    <row r="65" spans="1:3" x14ac:dyDescent="0.25">
      <c r="A65" s="34" t="s">
        <v>27</v>
      </c>
      <c r="B65" s="57"/>
      <c r="C65" s="71"/>
    </row>
    <row r="66" spans="1:3" ht="14.25" x14ac:dyDescent="0.2">
      <c r="A66" s="40" t="s">
        <v>48</v>
      </c>
      <c r="B66" s="59" t="s">
        <v>166</v>
      </c>
      <c r="C66" s="76">
        <v>136.80000000000001</v>
      </c>
    </row>
    <row r="67" spans="1:3" ht="14.25" x14ac:dyDescent="0.2">
      <c r="A67" s="40" t="s">
        <v>49</v>
      </c>
      <c r="B67" s="59"/>
      <c r="C67" s="76"/>
    </row>
    <row r="68" spans="1:3" ht="14.25" x14ac:dyDescent="0.2">
      <c r="A68" s="35" t="s">
        <v>50</v>
      </c>
      <c r="B68" s="36">
        <v>0</v>
      </c>
      <c r="C68" s="77">
        <v>116.58</v>
      </c>
    </row>
    <row r="69" spans="1:3" x14ac:dyDescent="0.25">
      <c r="A69" s="43"/>
      <c r="B69" s="61"/>
      <c r="C69" s="79"/>
    </row>
    <row r="70" spans="1:3" x14ac:dyDescent="0.25">
      <c r="A70" s="44" t="s">
        <v>28</v>
      </c>
    </row>
    <row r="71" spans="1:3" x14ac:dyDescent="0.25">
      <c r="A71" s="44" t="s">
        <v>29</v>
      </c>
    </row>
    <row r="72" spans="1:3" ht="14.25" x14ac:dyDescent="0.2">
      <c r="A72" s="40" t="s">
        <v>48</v>
      </c>
      <c r="B72" s="59" t="s">
        <v>194</v>
      </c>
      <c r="C72" s="76">
        <v>398.46</v>
      </c>
    </row>
    <row r="73" spans="1:3" ht="14.25" x14ac:dyDescent="0.2">
      <c r="A73" s="40" t="s">
        <v>49</v>
      </c>
      <c r="B73" s="59"/>
      <c r="C73" s="76"/>
    </row>
    <row r="74" spans="1:3" ht="14.25" x14ac:dyDescent="0.2">
      <c r="A74" s="35" t="s">
        <v>50</v>
      </c>
      <c r="B74" s="36">
        <v>0</v>
      </c>
      <c r="C74" s="77">
        <v>115.58</v>
      </c>
    </row>
    <row r="75" spans="1:3" x14ac:dyDescent="0.25">
      <c r="A75" s="43"/>
      <c r="B75" s="61"/>
      <c r="C75" s="79"/>
    </row>
    <row r="76" spans="1:3" x14ac:dyDescent="0.25">
      <c r="A76" s="44" t="s">
        <v>30</v>
      </c>
    </row>
    <row r="77" spans="1:3" x14ac:dyDescent="0.25">
      <c r="A77" s="44" t="s">
        <v>34</v>
      </c>
    </row>
    <row r="78" spans="1:3" ht="14.25" x14ac:dyDescent="0.2">
      <c r="A78" s="40" t="s">
        <v>48</v>
      </c>
      <c r="B78" s="59" t="s">
        <v>157</v>
      </c>
      <c r="C78" s="76">
        <v>170.61</v>
      </c>
    </row>
    <row r="79" spans="1:3" ht="14.25" x14ac:dyDescent="0.2">
      <c r="A79" s="40" t="s">
        <v>49</v>
      </c>
      <c r="B79" s="59"/>
      <c r="C79" s="76"/>
    </row>
    <row r="80" spans="1:3" ht="14.25" x14ac:dyDescent="0.2">
      <c r="A80" s="35" t="s">
        <v>50</v>
      </c>
      <c r="B80" s="66">
        <v>1000</v>
      </c>
      <c r="C80" s="77">
        <v>37.869999999999997</v>
      </c>
    </row>
    <row r="81" spans="1:3" x14ac:dyDescent="0.25">
      <c r="A81" s="43"/>
      <c r="B81" s="61"/>
      <c r="C81" s="79"/>
    </row>
    <row r="82" spans="1:3" x14ac:dyDescent="0.25">
      <c r="A82" s="44" t="s">
        <v>31</v>
      </c>
    </row>
    <row r="83" spans="1:3" x14ac:dyDescent="0.25">
      <c r="A83" s="44" t="s">
        <v>37</v>
      </c>
    </row>
    <row r="84" spans="1:3" ht="14.25" x14ac:dyDescent="0.2">
      <c r="A84" s="40" t="s">
        <v>48</v>
      </c>
      <c r="B84" s="59" t="s">
        <v>154</v>
      </c>
      <c r="C84" s="76">
        <v>159.05000000000001</v>
      </c>
    </row>
    <row r="85" spans="1:3" ht="14.25" x14ac:dyDescent="0.2">
      <c r="A85" s="40" t="s">
        <v>49</v>
      </c>
      <c r="B85" s="59" t="s">
        <v>62</v>
      </c>
      <c r="C85" s="76">
        <v>25</v>
      </c>
    </row>
    <row r="86" spans="1:3" ht="14.25" x14ac:dyDescent="0.2">
      <c r="A86" s="35" t="s">
        <v>50</v>
      </c>
      <c r="B86" s="66">
        <v>1000</v>
      </c>
      <c r="C86" s="77">
        <v>32</v>
      </c>
    </row>
    <row r="87" spans="1:3" x14ac:dyDescent="0.25">
      <c r="A87" s="43"/>
      <c r="B87" s="61"/>
      <c r="C87" s="79"/>
    </row>
    <row r="88" spans="1:3" x14ac:dyDescent="0.25">
      <c r="A88" s="44" t="s">
        <v>32</v>
      </c>
    </row>
    <row r="89" spans="1:3" x14ac:dyDescent="0.25">
      <c r="A89" s="44" t="s">
        <v>70</v>
      </c>
    </row>
    <row r="90" spans="1:3" ht="14.25" x14ac:dyDescent="0.2">
      <c r="A90" s="40" t="s">
        <v>48</v>
      </c>
      <c r="B90" s="59" t="s">
        <v>241</v>
      </c>
      <c r="C90" s="76">
        <v>89.26</v>
      </c>
    </row>
    <row r="91" spans="1:3" ht="14.25" x14ac:dyDescent="0.2">
      <c r="A91" s="40" t="s">
        <v>49</v>
      </c>
      <c r="B91" s="59" t="s">
        <v>118</v>
      </c>
      <c r="C91" s="76">
        <v>53</v>
      </c>
    </row>
    <row r="92" spans="1:3" ht="14.25" x14ac:dyDescent="0.2">
      <c r="A92" s="35" t="s">
        <v>50</v>
      </c>
      <c r="B92" s="36">
        <v>0</v>
      </c>
      <c r="C92" s="77">
        <v>18</v>
      </c>
    </row>
    <row r="93" spans="1:3" x14ac:dyDescent="0.25">
      <c r="A93" s="43"/>
      <c r="B93" s="61"/>
      <c r="C93" s="79"/>
    </row>
    <row r="94" spans="1:3" x14ac:dyDescent="0.25">
      <c r="A94" s="44" t="s">
        <v>33</v>
      </c>
    </row>
    <row r="95" spans="1:3" x14ac:dyDescent="0.25">
      <c r="A95" s="44" t="s">
        <v>36</v>
      </c>
    </row>
    <row r="96" spans="1:3" ht="14.25" x14ac:dyDescent="0.2">
      <c r="A96" s="40" t="s">
        <v>48</v>
      </c>
      <c r="B96" s="59" t="s">
        <v>156</v>
      </c>
      <c r="C96" s="76">
        <v>171.48</v>
      </c>
    </row>
    <row r="97" spans="1:3" ht="14.25" x14ac:dyDescent="0.2">
      <c r="A97" s="40" t="s">
        <v>49</v>
      </c>
      <c r="B97" s="59" t="s">
        <v>82</v>
      </c>
      <c r="C97" s="76">
        <v>43.09</v>
      </c>
    </row>
    <row r="98" spans="1:3" ht="14.25" x14ac:dyDescent="0.2">
      <c r="A98" s="35" t="s">
        <v>50</v>
      </c>
      <c r="B98" s="36"/>
      <c r="C98" s="77"/>
    </row>
    <row r="99" spans="1:3" x14ac:dyDescent="0.25">
      <c r="A99" s="43"/>
      <c r="B99" s="61"/>
      <c r="C99" s="79"/>
    </row>
    <row r="100" spans="1:3" x14ac:dyDescent="0.25">
      <c r="A100" s="44" t="s">
        <v>58</v>
      </c>
    </row>
    <row r="101" spans="1:3" x14ac:dyDescent="0.25">
      <c r="A101" s="44" t="s">
        <v>59</v>
      </c>
    </row>
    <row r="102" spans="1:3" x14ac:dyDescent="0.25">
      <c r="A102" s="40" t="s">
        <v>48</v>
      </c>
    </row>
    <row r="103" spans="1:3" x14ac:dyDescent="0.25">
      <c r="A103" s="40" t="s">
        <v>49</v>
      </c>
    </row>
    <row r="104" spans="1:3" ht="14.25" x14ac:dyDescent="0.2">
      <c r="A104" s="42" t="s">
        <v>50</v>
      </c>
      <c r="B104" s="63">
        <v>0</v>
      </c>
      <c r="C104" s="94">
        <v>44.33</v>
      </c>
    </row>
  </sheetData>
  <mergeCells count="3">
    <mergeCell ref="A1:C1"/>
    <mergeCell ref="A4:C4"/>
    <mergeCell ref="A5:C5"/>
  </mergeCells>
  <pageMargins left="0.7" right="0.7" top="0.75" bottom="0.75" header="0.3" footer="0.3"/>
  <pageSetup scale="98" orientation="portrait" r:id="rId1"/>
  <rowBreaks count="2" manualBreakCount="2">
    <brk id="44" max="2" man="1"/>
    <brk id="81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OVERVIEW OF REPORT </vt:lpstr>
      <vt:lpstr>10.2022 Utility Report</vt:lpstr>
      <vt:lpstr>11.2022 Utility Report</vt:lpstr>
      <vt:lpstr>12.2022 Utility Report</vt:lpstr>
      <vt:lpstr>01.2023 Utility Report</vt:lpstr>
      <vt:lpstr>02.2023 Utility Report</vt:lpstr>
      <vt:lpstr>03.2023 Utility Report</vt:lpstr>
      <vt:lpstr>04.2023 Utility Report</vt:lpstr>
      <vt:lpstr>05.2023 Utility Report</vt:lpstr>
      <vt:lpstr>06.2023 Utility Report</vt:lpstr>
      <vt:lpstr>07.2023 Utility Report</vt:lpstr>
      <vt:lpstr>08.2023 Utility Reports</vt:lpstr>
      <vt:lpstr>09.2023 Utility Reports</vt:lpstr>
      <vt:lpstr>Sheet1</vt:lpstr>
      <vt:lpstr>'01.2023 Utility Report'!Print_Area</vt:lpstr>
      <vt:lpstr>'02.2023 Utility Report'!Print_Area</vt:lpstr>
      <vt:lpstr>'03.2023 Utility Report'!Print_Area</vt:lpstr>
      <vt:lpstr>'04.2023 Utility Report'!Print_Area</vt:lpstr>
      <vt:lpstr>'05.2023 Utility Report'!Print_Area</vt:lpstr>
      <vt:lpstr>'06.2023 Utility Report'!Print_Area</vt:lpstr>
      <vt:lpstr>'07.2023 Utility Report'!Print_Area</vt:lpstr>
      <vt:lpstr>'08.2023 Utility Reports'!Print_Area</vt:lpstr>
      <vt:lpstr>'09.2023 Utility Reports'!Print_Area</vt:lpstr>
      <vt:lpstr>'10.2022 Utility Report'!Print_Area</vt:lpstr>
      <vt:lpstr>'11.2022 Utility Report'!Print_Area</vt:lpstr>
      <vt:lpstr>'12.2022 Utility Report'!Print_Area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Loomis</dc:creator>
  <cp:lastModifiedBy>James Loomis</cp:lastModifiedBy>
  <cp:lastPrinted>2024-05-03T13:59:48Z</cp:lastPrinted>
  <dcterms:created xsi:type="dcterms:W3CDTF">2024-04-08T21:41:48Z</dcterms:created>
  <dcterms:modified xsi:type="dcterms:W3CDTF">2024-05-03T14:06:42Z</dcterms:modified>
</cp:coreProperties>
</file>